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ttps://cometmail-my.sharepoint.com/personal/doyen_utdallas_edu/Documents/Desktop/"/>
    </mc:Choice>
  </mc:AlternateContent>
  <xr:revisionPtr revIDLastSave="22" documentId="14_{BF76C159-8FC1-43B7-8482-6C3863194900}" xr6:coauthVersionLast="47" xr6:coauthVersionMax="47" xr10:uidLastSave="{18A0BDCF-BDE4-4A18-93C6-F61B6B05F062}"/>
  <bookViews>
    <workbookView xWindow="870" yWindow="127" windowWidth="18998" windowHeight="12255" activeTab="1" xr2:uid="{00000000-000D-0000-FFFF-FFFF00000000}"/>
  </bookViews>
  <sheets>
    <sheet name="Calculator" sheetId="1" r:id="rId1"/>
    <sheet name="Auto" sheetId="3" r:id="rId2"/>
  </sheets>
  <definedNames>
    <definedName name="_xlnm._FilterDatabase" localSheetId="1" hidden="1">Auto!$A$18:$Q$89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0" i="3" l="1"/>
  <c r="J250" i="3" s="1"/>
  <c r="H250" i="3"/>
  <c r="I249" i="3"/>
  <c r="J249" i="3" s="1"/>
  <c r="H249" i="3"/>
  <c r="J248" i="3"/>
  <c r="I248" i="3"/>
  <c r="H248" i="3"/>
  <c r="I247" i="3"/>
  <c r="J247" i="3" s="1"/>
  <c r="H247" i="3"/>
  <c r="I246" i="3"/>
  <c r="J246" i="3" s="1"/>
  <c r="H246" i="3"/>
  <c r="J245" i="3"/>
  <c r="I245" i="3"/>
  <c r="H245" i="3"/>
  <c r="J244" i="3"/>
  <c r="I244" i="3"/>
  <c r="H244" i="3"/>
  <c r="I243" i="3"/>
  <c r="J243" i="3" s="1"/>
  <c r="H243" i="3"/>
  <c r="I242" i="3"/>
  <c r="J242" i="3" s="1"/>
  <c r="H242" i="3"/>
  <c r="I241" i="3"/>
  <c r="J241" i="3" s="1"/>
  <c r="H241" i="3"/>
  <c r="J240" i="3"/>
  <c r="I240" i="3"/>
  <c r="H240" i="3"/>
  <c r="I239" i="3"/>
  <c r="J239" i="3" s="1"/>
  <c r="H239" i="3"/>
  <c r="I238" i="3"/>
  <c r="J238" i="3" s="1"/>
  <c r="H238" i="3"/>
  <c r="J237" i="3"/>
  <c r="I237" i="3"/>
  <c r="H237" i="3"/>
  <c r="J236" i="3"/>
  <c r="I236" i="3"/>
  <c r="H236" i="3"/>
  <c r="I235" i="3"/>
  <c r="J235" i="3" s="1"/>
  <c r="H235" i="3"/>
  <c r="I234" i="3"/>
  <c r="J234" i="3" s="1"/>
  <c r="H234" i="3"/>
  <c r="I233" i="3"/>
  <c r="J233" i="3" s="1"/>
  <c r="H233" i="3"/>
  <c r="J232" i="3"/>
  <c r="I232" i="3"/>
  <c r="H232" i="3"/>
  <c r="I231" i="3"/>
  <c r="J231" i="3" s="1"/>
  <c r="H231" i="3"/>
  <c r="I230" i="3"/>
  <c r="J230" i="3" s="1"/>
  <c r="H230" i="3"/>
  <c r="J229" i="3"/>
  <c r="I229" i="3"/>
  <c r="H229" i="3"/>
  <c r="J228" i="3"/>
  <c r="I228" i="3"/>
  <c r="H228" i="3"/>
  <c r="I227" i="3"/>
  <c r="J227" i="3" s="1"/>
  <c r="H227" i="3"/>
  <c r="I226" i="3"/>
  <c r="J226" i="3" s="1"/>
  <c r="H226" i="3"/>
  <c r="I225" i="3"/>
  <c r="J225" i="3" s="1"/>
  <c r="H225" i="3"/>
  <c r="J224" i="3"/>
  <c r="I224" i="3"/>
  <c r="H224" i="3"/>
  <c r="I223" i="3"/>
  <c r="J223" i="3" s="1"/>
  <c r="H223" i="3"/>
  <c r="I222" i="3"/>
  <c r="J222" i="3" s="1"/>
  <c r="H222" i="3"/>
  <c r="J221" i="3"/>
  <c r="I221" i="3"/>
  <c r="H221" i="3"/>
  <c r="J220" i="3"/>
  <c r="I220" i="3"/>
  <c r="H220" i="3"/>
  <c r="I219" i="3"/>
  <c r="J219" i="3" s="1"/>
  <c r="H219" i="3"/>
  <c r="J218" i="3"/>
  <c r="I218" i="3"/>
  <c r="H218" i="3"/>
  <c r="I217" i="3"/>
  <c r="J217" i="3" s="1"/>
  <c r="H217" i="3"/>
  <c r="J216" i="3"/>
  <c r="I216" i="3"/>
  <c r="H216" i="3"/>
  <c r="I215" i="3"/>
  <c r="J215" i="3" s="1"/>
  <c r="H215" i="3"/>
  <c r="I214" i="3"/>
  <c r="J214" i="3" s="1"/>
  <c r="H214" i="3"/>
  <c r="J213" i="3"/>
  <c r="I213" i="3"/>
  <c r="H213" i="3"/>
  <c r="J212" i="3"/>
  <c r="I212" i="3"/>
  <c r="H212" i="3"/>
  <c r="I211" i="3"/>
  <c r="J211" i="3" s="1"/>
  <c r="H211" i="3"/>
  <c r="J210" i="3"/>
  <c r="I210" i="3"/>
  <c r="H210" i="3"/>
  <c r="I209" i="3"/>
  <c r="J209" i="3" s="1"/>
  <c r="H209" i="3"/>
  <c r="J208" i="3"/>
  <c r="I208" i="3"/>
  <c r="H208" i="3"/>
  <c r="I207" i="3"/>
  <c r="J207" i="3" s="1"/>
  <c r="H207" i="3"/>
  <c r="I206" i="3"/>
  <c r="J206" i="3" s="1"/>
  <c r="H206" i="3"/>
  <c r="J205" i="3"/>
  <c r="I205" i="3"/>
  <c r="H205" i="3"/>
  <c r="J204" i="3"/>
  <c r="I204" i="3"/>
  <c r="H204" i="3"/>
  <c r="I203" i="3"/>
  <c r="J203" i="3" s="1"/>
  <c r="H203" i="3"/>
  <c r="J202" i="3"/>
  <c r="I202" i="3"/>
  <c r="H202" i="3"/>
  <c r="I201" i="3"/>
  <c r="J201" i="3" s="1"/>
  <c r="H201" i="3"/>
  <c r="J200" i="3"/>
  <c r="I200" i="3"/>
  <c r="H200" i="3"/>
  <c r="I199" i="3"/>
  <c r="J199" i="3" s="1"/>
  <c r="H199" i="3"/>
  <c r="I198" i="3"/>
  <c r="J198" i="3" s="1"/>
  <c r="H198" i="3"/>
  <c r="J197" i="3"/>
  <c r="I197" i="3"/>
  <c r="H197" i="3"/>
  <c r="J196" i="3"/>
  <c r="I196" i="3"/>
  <c r="H196" i="3"/>
  <c r="I195" i="3"/>
  <c r="J195" i="3" s="1"/>
  <c r="H195" i="3"/>
  <c r="J194" i="3"/>
  <c r="I194" i="3"/>
  <c r="H194" i="3"/>
  <c r="I193" i="3"/>
  <c r="J193" i="3" s="1"/>
  <c r="H193" i="3"/>
  <c r="J192" i="3"/>
  <c r="I192" i="3"/>
  <c r="H192" i="3"/>
  <c r="I191" i="3"/>
  <c r="J191" i="3" s="1"/>
  <c r="H191" i="3"/>
  <c r="I190" i="3"/>
  <c r="J190" i="3" s="1"/>
  <c r="H190" i="3"/>
  <c r="J189" i="3"/>
  <c r="I189" i="3"/>
  <c r="H189" i="3"/>
  <c r="J188" i="3"/>
  <c r="I188" i="3"/>
  <c r="H188" i="3"/>
  <c r="I187" i="3"/>
  <c r="J187" i="3" s="1"/>
  <c r="H187" i="3"/>
  <c r="J186" i="3"/>
  <c r="I186" i="3"/>
  <c r="H186" i="3"/>
  <c r="I185" i="3"/>
  <c r="J185" i="3" s="1"/>
  <c r="H185" i="3"/>
  <c r="J184" i="3"/>
  <c r="I184" i="3"/>
  <c r="H184" i="3"/>
  <c r="I183" i="3"/>
  <c r="J183" i="3" s="1"/>
  <c r="H183" i="3"/>
  <c r="I182" i="3"/>
  <c r="J182" i="3" s="1"/>
  <c r="H182" i="3"/>
  <c r="J181" i="3"/>
  <c r="I181" i="3"/>
  <c r="H181" i="3"/>
  <c r="J180" i="3"/>
  <c r="I180" i="3"/>
  <c r="H180" i="3"/>
  <c r="I179" i="3"/>
  <c r="J179" i="3" s="1"/>
  <c r="H179" i="3"/>
  <c r="J178" i="3"/>
  <c r="I178" i="3"/>
  <c r="H178" i="3"/>
  <c r="I177" i="3"/>
  <c r="J177" i="3" s="1"/>
  <c r="H177" i="3"/>
  <c r="J176" i="3"/>
  <c r="I176" i="3"/>
  <c r="H176" i="3"/>
  <c r="I175" i="3"/>
  <c r="J175" i="3" s="1"/>
  <c r="H175" i="3"/>
  <c r="I174" i="3"/>
  <c r="J174" i="3" s="1"/>
  <c r="H174" i="3"/>
  <c r="J173" i="3"/>
  <c r="I173" i="3"/>
  <c r="H173" i="3"/>
  <c r="J172" i="3"/>
  <c r="I172" i="3"/>
  <c r="H172" i="3"/>
  <c r="I171" i="3"/>
  <c r="J171" i="3" s="1"/>
  <c r="H171" i="3"/>
  <c r="J170" i="3"/>
  <c r="I170" i="3"/>
  <c r="H170" i="3"/>
  <c r="I169" i="3"/>
  <c r="J169" i="3" s="1"/>
  <c r="H169" i="3"/>
  <c r="J168" i="3"/>
  <c r="I168" i="3"/>
  <c r="H168" i="3"/>
  <c r="I167" i="3"/>
  <c r="J167" i="3" s="1"/>
  <c r="H167" i="3"/>
  <c r="I166" i="3"/>
  <c r="J166" i="3" s="1"/>
  <c r="H166" i="3"/>
  <c r="J165" i="3"/>
  <c r="I165" i="3"/>
  <c r="H165" i="3"/>
  <c r="J164" i="3"/>
  <c r="I164" i="3"/>
  <c r="H164" i="3"/>
  <c r="I163" i="3"/>
  <c r="J163" i="3" s="1"/>
  <c r="H163" i="3"/>
  <c r="J162" i="3"/>
  <c r="I162" i="3"/>
  <c r="H162" i="3"/>
  <c r="I161" i="3"/>
  <c r="J161" i="3" s="1"/>
  <c r="H161" i="3"/>
  <c r="J160" i="3"/>
  <c r="I160" i="3"/>
  <c r="H160" i="3"/>
  <c r="I159" i="3"/>
  <c r="J159" i="3" s="1"/>
  <c r="H159" i="3"/>
  <c r="I158" i="3"/>
  <c r="J158" i="3" s="1"/>
  <c r="H158" i="3"/>
  <c r="J157" i="3"/>
  <c r="I157" i="3"/>
  <c r="H157" i="3"/>
  <c r="J156" i="3"/>
  <c r="I156" i="3"/>
  <c r="H156" i="3"/>
  <c r="I155" i="3"/>
  <c r="J155" i="3" s="1"/>
  <c r="H155" i="3"/>
  <c r="J154" i="3"/>
  <c r="I154" i="3"/>
  <c r="H154" i="3"/>
  <c r="I153" i="3"/>
  <c r="J153" i="3" s="1"/>
  <c r="H153" i="3"/>
  <c r="J152" i="3"/>
  <c r="I152" i="3"/>
  <c r="H152" i="3"/>
  <c r="I151" i="3"/>
  <c r="J151" i="3" s="1"/>
  <c r="H151" i="3"/>
  <c r="I150" i="3"/>
  <c r="J150" i="3" s="1"/>
  <c r="H150" i="3"/>
  <c r="J149" i="3"/>
  <c r="I149" i="3"/>
  <c r="H149" i="3"/>
  <c r="J148" i="3"/>
  <c r="I148" i="3"/>
  <c r="H148" i="3"/>
  <c r="I147" i="3"/>
  <c r="J147" i="3" s="1"/>
  <c r="H147" i="3"/>
  <c r="J146" i="3"/>
  <c r="I146" i="3"/>
  <c r="H146" i="3"/>
  <c r="I145" i="3"/>
  <c r="J145" i="3" s="1"/>
  <c r="H145" i="3"/>
  <c r="J144" i="3"/>
  <c r="I144" i="3"/>
  <c r="H144" i="3"/>
  <c r="I143" i="3"/>
  <c r="J143" i="3" s="1"/>
  <c r="H143" i="3"/>
  <c r="I142" i="3"/>
  <c r="J142" i="3" s="1"/>
  <c r="H142" i="3"/>
  <c r="J141" i="3"/>
  <c r="I141" i="3"/>
  <c r="H141" i="3"/>
  <c r="J140" i="3"/>
  <c r="I140" i="3"/>
  <c r="H140" i="3"/>
  <c r="I139" i="3"/>
  <c r="J139" i="3" s="1"/>
  <c r="H139" i="3"/>
  <c r="J138" i="3"/>
  <c r="I138" i="3"/>
  <c r="H138" i="3"/>
  <c r="I137" i="3"/>
  <c r="J137" i="3" s="1"/>
  <c r="H137" i="3"/>
  <c r="J136" i="3"/>
  <c r="I136" i="3"/>
  <c r="H136" i="3"/>
  <c r="I135" i="3"/>
  <c r="J135" i="3" s="1"/>
  <c r="H135" i="3"/>
  <c r="I134" i="3"/>
  <c r="J134" i="3" s="1"/>
  <c r="H134" i="3"/>
  <c r="J133" i="3"/>
  <c r="I133" i="3"/>
  <c r="H133" i="3"/>
  <c r="J132" i="3"/>
  <c r="I132" i="3"/>
  <c r="H132" i="3"/>
  <c r="I131" i="3"/>
  <c r="J131" i="3" s="1"/>
  <c r="H131" i="3"/>
  <c r="J130" i="3"/>
  <c r="I130" i="3"/>
  <c r="H130" i="3"/>
  <c r="I129" i="3"/>
  <c r="J129" i="3" s="1"/>
  <c r="H129" i="3"/>
  <c r="I128" i="3"/>
  <c r="J128" i="3" s="1"/>
  <c r="H128" i="3"/>
  <c r="I127" i="3"/>
  <c r="J127" i="3" s="1"/>
  <c r="H127" i="3"/>
  <c r="I126" i="3"/>
  <c r="J126" i="3" s="1"/>
  <c r="H126" i="3"/>
  <c r="J125" i="3"/>
  <c r="I125" i="3"/>
  <c r="H125" i="3"/>
  <c r="J124" i="3"/>
  <c r="I124" i="3"/>
  <c r="H124" i="3"/>
  <c r="I123" i="3"/>
  <c r="J123" i="3" s="1"/>
  <c r="H123" i="3"/>
  <c r="J122" i="3"/>
  <c r="I122" i="3"/>
  <c r="H122" i="3"/>
  <c r="I121" i="3"/>
  <c r="J121" i="3" s="1"/>
  <c r="H121" i="3"/>
  <c r="I120" i="3"/>
  <c r="J120" i="3" s="1"/>
  <c r="H120" i="3"/>
  <c r="I119" i="3"/>
  <c r="J119" i="3" s="1"/>
  <c r="H119" i="3"/>
  <c r="I118" i="3"/>
  <c r="J118" i="3" s="1"/>
  <c r="H118" i="3"/>
  <c r="J117" i="3"/>
  <c r="I117" i="3"/>
  <c r="H117" i="3"/>
  <c r="J116" i="3"/>
  <c r="I116" i="3"/>
  <c r="H116" i="3"/>
  <c r="I115" i="3"/>
  <c r="J115" i="3" s="1"/>
  <c r="H115" i="3"/>
  <c r="J114" i="3"/>
  <c r="I114" i="3"/>
  <c r="H114" i="3"/>
  <c r="I113" i="3"/>
  <c r="J113" i="3" s="1"/>
  <c r="H113" i="3"/>
  <c r="I112" i="3"/>
  <c r="J112" i="3" s="1"/>
  <c r="H112" i="3"/>
  <c r="I111" i="3"/>
  <c r="J111" i="3" s="1"/>
  <c r="H111" i="3"/>
  <c r="I110" i="3"/>
  <c r="J110" i="3" s="1"/>
  <c r="H110" i="3"/>
  <c r="J109" i="3"/>
  <c r="I109" i="3"/>
  <c r="H109" i="3"/>
  <c r="J108" i="3"/>
  <c r="I108" i="3"/>
  <c r="H108" i="3"/>
  <c r="I107" i="3"/>
  <c r="J107" i="3" s="1"/>
  <c r="H107" i="3"/>
  <c r="J106" i="3"/>
  <c r="I106" i="3"/>
  <c r="H106" i="3"/>
  <c r="I105" i="3"/>
  <c r="J105" i="3" s="1"/>
  <c r="H105" i="3"/>
  <c r="I104" i="3"/>
  <c r="J104" i="3" s="1"/>
  <c r="H104" i="3"/>
  <c r="I103" i="3"/>
  <c r="J103" i="3" s="1"/>
  <c r="H103" i="3"/>
  <c r="I102" i="3"/>
  <c r="J102" i="3" s="1"/>
  <c r="H102" i="3"/>
  <c r="J101" i="3"/>
  <c r="I101" i="3"/>
  <c r="H101" i="3"/>
  <c r="J100" i="3"/>
  <c r="I100" i="3"/>
  <c r="H100" i="3"/>
  <c r="I99" i="3"/>
  <c r="J99" i="3" s="1"/>
  <c r="H99" i="3"/>
  <c r="J98" i="3"/>
  <c r="I98" i="3"/>
  <c r="H98" i="3"/>
  <c r="I97" i="3"/>
  <c r="J97" i="3" s="1"/>
  <c r="H97" i="3"/>
  <c r="I96" i="3"/>
  <c r="J96" i="3" s="1"/>
  <c r="H96" i="3"/>
  <c r="I95" i="3"/>
  <c r="J95" i="3" s="1"/>
  <c r="H95" i="3"/>
  <c r="I94" i="3"/>
  <c r="J94" i="3" s="1"/>
  <c r="H94" i="3"/>
  <c r="J93" i="3"/>
  <c r="I93" i="3"/>
  <c r="H93" i="3"/>
  <c r="J92" i="3"/>
  <c r="I92" i="3"/>
  <c r="H92" i="3"/>
  <c r="I91" i="3"/>
  <c r="J91" i="3" s="1"/>
  <c r="H91" i="3"/>
  <c r="J90" i="3"/>
  <c r="I90" i="3"/>
  <c r="H90" i="3"/>
  <c r="I89" i="3"/>
  <c r="J89" i="3" s="1"/>
  <c r="H89" i="3"/>
  <c r="I88" i="3"/>
  <c r="J88" i="3" s="1"/>
  <c r="H88" i="3"/>
  <c r="I87" i="3"/>
  <c r="J87" i="3" s="1"/>
  <c r="H87" i="3"/>
  <c r="I86" i="3"/>
  <c r="J86" i="3" s="1"/>
  <c r="H86" i="3"/>
  <c r="J85" i="3"/>
  <c r="I85" i="3"/>
  <c r="H85" i="3"/>
  <c r="J84" i="3"/>
  <c r="I84" i="3"/>
  <c r="H84" i="3"/>
  <c r="I83" i="3"/>
  <c r="J83" i="3" s="1"/>
  <c r="H83" i="3"/>
  <c r="J82" i="3"/>
  <c r="I82" i="3"/>
  <c r="H82" i="3"/>
  <c r="I81" i="3"/>
  <c r="J81" i="3" s="1"/>
  <c r="H81" i="3"/>
  <c r="I80" i="3"/>
  <c r="J80" i="3" s="1"/>
  <c r="H80" i="3"/>
  <c r="I79" i="3"/>
  <c r="J79" i="3" s="1"/>
  <c r="H79" i="3"/>
  <c r="I78" i="3"/>
  <c r="J78" i="3" s="1"/>
  <c r="H78" i="3"/>
  <c r="J77" i="3"/>
  <c r="I77" i="3"/>
  <c r="H77" i="3"/>
  <c r="J76" i="3"/>
  <c r="I76" i="3"/>
  <c r="H76" i="3"/>
  <c r="I75" i="3"/>
  <c r="J75" i="3" s="1"/>
  <c r="H75" i="3"/>
  <c r="J74" i="3"/>
  <c r="I74" i="3"/>
  <c r="H74" i="3"/>
  <c r="I73" i="3"/>
  <c r="J73" i="3" s="1"/>
  <c r="H73" i="3"/>
  <c r="I72" i="3"/>
  <c r="J72" i="3" s="1"/>
  <c r="H72" i="3"/>
  <c r="I71" i="3"/>
  <c r="J71" i="3" s="1"/>
  <c r="H71" i="3"/>
  <c r="I70" i="3"/>
  <c r="J70" i="3" s="1"/>
  <c r="H70" i="3"/>
  <c r="J69" i="3"/>
  <c r="I69" i="3"/>
  <c r="H69" i="3"/>
  <c r="J68" i="3"/>
  <c r="I68" i="3"/>
  <c r="H68" i="3"/>
  <c r="I67" i="3"/>
  <c r="J67" i="3" s="1"/>
  <c r="H67" i="3"/>
  <c r="J66" i="3"/>
  <c r="I66" i="3"/>
  <c r="H66" i="3"/>
  <c r="I65" i="3"/>
  <c r="J65" i="3" s="1"/>
  <c r="H65" i="3"/>
  <c r="I64" i="3"/>
  <c r="J64" i="3" s="1"/>
  <c r="H64" i="3"/>
  <c r="I63" i="3"/>
  <c r="J63" i="3" s="1"/>
  <c r="H63" i="3"/>
  <c r="I62" i="3"/>
  <c r="J62" i="3" s="1"/>
  <c r="H62" i="3"/>
  <c r="J61" i="3"/>
  <c r="I61" i="3"/>
  <c r="H61" i="3"/>
  <c r="J60" i="3"/>
  <c r="I60" i="3"/>
  <c r="H60" i="3"/>
  <c r="I59" i="3"/>
  <c r="J59" i="3" s="1"/>
  <c r="H59" i="3"/>
  <c r="J58" i="3"/>
  <c r="I58" i="3"/>
  <c r="H58" i="3"/>
  <c r="I57" i="3"/>
  <c r="J57" i="3" s="1"/>
  <c r="H57" i="3"/>
  <c r="I56" i="3"/>
  <c r="J56" i="3" s="1"/>
  <c r="H56" i="3"/>
  <c r="I55" i="3"/>
  <c r="J55" i="3" s="1"/>
  <c r="H55" i="3"/>
  <c r="I54" i="3"/>
  <c r="J54" i="3" s="1"/>
  <c r="H54" i="3"/>
  <c r="J53" i="3"/>
  <c r="I53" i="3"/>
  <c r="H53" i="3"/>
  <c r="J52" i="3"/>
  <c r="I52" i="3"/>
  <c r="H52" i="3"/>
  <c r="I51" i="3"/>
  <c r="J51" i="3" s="1"/>
  <c r="H51" i="3"/>
  <c r="J50" i="3"/>
  <c r="I50" i="3"/>
  <c r="H50" i="3"/>
  <c r="I49" i="3"/>
  <c r="J49" i="3" s="1"/>
  <c r="H49" i="3"/>
  <c r="I48" i="3"/>
  <c r="J48" i="3" s="1"/>
  <c r="H48" i="3"/>
  <c r="I47" i="3"/>
  <c r="J47" i="3" s="1"/>
  <c r="H47" i="3"/>
  <c r="I46" i="3"/>
  <c r="J46" i="3" s="1"/>
  <c r="H46" i="3"/>
  <c r="J45" i="3"/>
  <c r="I45" i="3"/>
  <c r="H45" i="3"/>
  <c r="J44" i="3"/>
  <c r="I44" i="3"/>
  <c r="H44" i="3"/>
  <c r="I43" i="3"/>
  <c r="J43" i="3" s="1"/>
  <c r="H43" i="3"/>
  <c r="J42" i="3"/>
  <c r="I42" i="3"/>
  <c r="H42" i="3"/>
  <c r="I41" i="3"/>
  <c r="J41" i="3" s="1"/>
  <c r="H41" i="3"/>
  <c r="I40" i="3"/>
  <c r="J40" i="3" s="1"/>
  <c r="H40" i="3"/>
  <c r="I39" i="3"/>
  <c r="J39" i="3" s="1"/>
  <c r="H39" i="3"/>
  <c r="I38" i="3"/>
  <c r="J38" i="3" s="1"/>
  <c r="H38" i="3"/>
  <c r="J37" i="3"/>
  <c r="I37" i="3"/>
  <c r="H37" i="3"/>
  <c r="J36" i="3"/>
  <c r="I36" i="3"/>
  <c r="H36" i="3"/>
  <c r="I35" i="3"/>
  <c r="J35" i="3" s="1"/>
  <c r="H35" i="3"/>
  <c r="J34" i="3"/>
  <c r="I34" i="3"/>
  <c r="H34" i="3"/>
  <c r="I33" i="3"/>
  <c r="J33" i="3" s="1"/>
  <c r="H33" i="3"/>
  <c r="I32" i="3"/>
  <c r="J32" i="3" s="1"/>
  <c r="H32" i="3"/>
  <c r="I31" i="3"/>
  <c r="J31" i="3" s="1"/>
  <c r="H31" i="3"/>
  <c r="I30" i="3"/>
  <c r="J30" i="3" s="1"/>
  <c r="H30" i="3"/>
  <c r="J29" i="3"/>
  <c r="I29" i="3"/>
  <c r="H29" i="3"/>
  <c r="J28" i="3"/>
  <c r="I28" i="3"/>
  <c r="H28" i="3"/>
  <c r="I27" i="3"/>
  <c r="J27" i="3" s="1"/>
  <c r="H27" i="3"/>
  <c r="J26" i="3"/>
  <c r="I26" i="3"/>
  <c r="H26" i="3"/>
  <c r="I25" i="3"/>
  <c r="J25" i="3" s="1"/>
  <c r="H25" i="3"/>
  <c r="I24" i="3"/>
  <c r="J24" i="3" s="1"/>
  <c r="H24" i="3"/>
  <c r="I23" i="3"/>
  <c r="J23" i="3" s="1"/>
  <c r="H23" i="3"/>
  <c r="I22" i="3"/>
  <c r="J22" i="3" s="1"/>
  <c r="H22" i="3"/>
  <c r="J21" i="3"/>
  <c r="I21" i="3"/>
  <c r="H21" i="3"/>
  <c r="J20" i="3"/>
  <c r="I20" i="3"/>
  <c r="H20" i="3"/>
  <c r="I19" i="3"/>
  <c r="J19" i="3" s="1"/>
  <c r="H19" i="3"/>
  <c r="J18" i="3"/>
  <c r="I18" i="3"/>
  <c r="H18" i="3"/>
  <c r="I17" i="3"/>
  <c r="J17" i="3" s="1"/>
  <c r="H17" i="3"/>
  <c r="I16" i="3"/>
  <c r="J16" i="3" s="1"/>
  <c r="H16" i="3"/>
  <c r="I15" i="3"/>
  <c r="J15" i="3" s="1"/>
  <c r="H15" i="3"/>
  <c r="I14" i="3"/>
  <c r="J14" i="3" s="1"/>
  <c r="H14" i="3"/>
  <c r="J13" i="3"/>
  <c r="I13" i="3"/>
  <c r="H13" i="3"/>
  <c r="J12" i="3"/>
  <c r="I12" i="3"/>
  <c r="H12" i="3"/>
  <c r="I11" i="3"/>
  <c r="J11" i="3" s="1"/>
  <c r="H11" i="3"/>
  <c r="J10" i="3"/>
  <c r="I10" i="3"/>
  <c r="H10" i="3"/>
  <c r="G1" i="3"/>
  <c r="I9" i="3"/>
  <c r="J9" i="3" s="1"/>
  <c r="H9" i="3"/>
  <c r="K185" i="3" l="1"/>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T16" i="3" l="1"/>
  <c r="R16" i="3"/>
  <c r="N16" i="3"/>
  <c r="P16" i="3"/>
  <c r="P3" i="3"/>
  <c r="T15" i="3"/>
  <c r="R15" i="3"/>
  <c r="P15" i="3"/>
  <c r="N15" i="3"/>
  <c r="R4" i="3"/>
  <c r="T4" i="3"/>
  <c r="N4" i="3"/>
  <c r="P4" i="3"/>
  <c r="T3" i="3"/>
  <c r="R3" i="3"/>
  <c r="N3" i="3"/>
  <c r="N14" i="3"/>
  <c r="N8" i="3"/>
  <c r="T14" i="3"/>
  <c r="R17" i="3"/>
  <c r="R11" i="3"/>
  <c r="N12" i="3"/>
  <c r="P12" i="3"/>
  <c r="R8" i="3"/>
  <c r="P11" i="3"/>
  <c r="R13" i="3"/>
  <c r="P14" i="3"/>
  <c r="N17" i="3"/>
  <c r="P8" i="3"/>
  <c r="N9" i="3"/>
  <c r="T11" i="3"/>
  <c r="T8" i="3"/>
  <c r="N13" i="3"/>
  <c r="P17" i="3"/>
  <c r="T13" i="3"/>
  <c r="P9" i="3"/>
  <c r="N10" i="3"/>
  <c r="T10" i="3"/>
  <c r="R10" i="3"/>
  <c r="R7" i="3"/>
  <c r="T17" i="3"/>
  <c r="R14" i="3"/>
  <c r="P10" i="3"/>
  <c r="R12" i="3"/>
  <c r="R9" i="3"/>
  <c r="P13" i="3"/>
  <c r="N11" i="3"/>
  <c r="N7" i="3"/>
  <c r="T7" i="3"/>
  <c r="T12" i="3"/>
  <c r="P7" i="3"/>
  <c r="T9" i="3"/>
  <c r="R5" i="3"/>
  <c r="N5" i="3"/>
  <c r="P5" i="3"/>
  <c r="T5" i="3"/>
  <c r="R6" i="3"/>
  <c r="T6" i="3"/>
  <c r="N6" i="3"/>
  <c r="P6" i="3"/>
  <c r="D10" i="1"/>
  <c r="D5" i="1"/>
  <c r="D17" i="1"/>
  <c r="D16" i="1"/>
  <c r="D15" i="1"/>
  <c r="D14" i="1"/>
  <c r="D9" i="1"/>
  <c r="D8" i="1"/>
  <c r="D7" i="1"/>
  <c r="D6" i="1"/>
  <c r="M18" i="1"/>
  <c r="N17" i="1"/>
  <c r="N16" i="1"/>
  <c r="N15" i="1"/>
  <c r="N14" i="1"/>
  <c r="N13" i="1"/>
  <c r="N12" i="1"/>
  <c r="N11" i="1"/>
  <c r="N10" i="1"/>
  <c r="N9" i="1"/>
  <c r="N8" i="1"/>
  <c r="N7" i="1"/>
  <c r="N6" i="1"/>
  <c r="N5" i="1"/>
  <c r="H18" i="1"/>
  <c r="I17" i="1"/>
  <c r="I16" i="1"/>
  <c r="I15" i="1"/>
  <c r="I14" i="1"/>
  <c r="I13" i="1"/>
  <c r="I12" i="1"/>
  <c r="I11" i="1"/>
  <c r="I10" i="1"/>
  <c r="I9" i="1"/>
  <c r="I8" i="1"/>
  <c r="I7" i="1"/>
  <c r="I6" i="1"/>
  <c r="I5" i="1"/>
  <c r="D11" i="1"/>
  <c r="D13" i="1"/>
  <c r="D12" i="1"/>
  <c r="U16" i="3" l="1"/>
  <c r="Q16" i="3"/>
  <c r="S16" i="3"/>
  <c r="O16" i="3"/>
  <c r="O15" i="3"/>
  <c r="S15" i="3"/>
  <c r="U15" i="3"/>
  <c r="Q15" i="3"/>
  <c r="G2" i="3"/>
  <c r="Q3" i="3"/>
  <c r="H3" i="3"/>
  <c r="Q10" i="3"/>
  <c r="U10" i="3"/>
  <c r="Q12" i="3"/>
  <c r="U12" i="3"/>
  <c r="O12" i="3"/>
  <c r="S12" i="3"/>
  <c r="U6" i="3"/>
  <c r="Q6" i="3"/>
  <c r="S6" i="3"/>
  <c r="O6" i="3"/>
  <c r="O8" i="3"/>
  <c r="S8" i="3"/>
  <c r="O10" i="3"/>
  <c r="S10" i="3"/>
  <c r="O14" i="3"/>
  <c r="S14" i="3"/>
  <c r="Q9" i="3"/>
  <c r="U9" i="3"/>
  <c r="O3" i="3"/>
  <c r="S3" i="3"/>
  <c r="Q5" i="3"/>
  <c r="U5" i="3"/>
  <c r="O5" i="3"/>
  <c r="S5" i="3"/>
  <c r="Q17" i="3"/>
  <c r="U17" i="3"/>
  <c r="O13" i="3"/>
  <c r="S13" i="3"/>
  <c r="U3" i="3"/>
  <c r="Q4" i="3"/>
  <c r="U4" i="3"/>
  <c r="U7" i="3"/>
  <c r="Q7" i="3"/>
  <c r="S9" i="3"/>
  <c r="O9" i="3"/>
  <c r="Q8" i="3"/>
  <c r="U8" i="3"/>
  <c r="O4" i="3"/>
  <c r="S4" i="3"/>
  <c r="S7" i="3"/>
  <c r="O7" i="3"/>
  <c r="O17" i="3"/>
  <c r="S17" i="3"/>
  <c r="O11" i="3"/>
  <c r="S11" i="3"/>
  <c r="Q14" i="3"/>
  <c r="U14" i="3"/>
  <c r="Q13" i="3"/>
  <c r="U13" i="3"/>
  <c r="Q11" i="3"/>
  <c r="U11" i="3"/>
  <c r="C18" i="1"/>
  <c r="I18" i="1"/>
  <c r="I19" i="1" s="1"/>
  <c r="D18" i="1"/>
  <c r="N18" i="1"/>
  <c r="N19" i="1" s="1"/>
  <c r="H7" i="3" l="1"/>
  <c r="G6" i="3"/>
  <c r="G4" i="3"/>
  <c r="H5" i="3"/>
  <c r="D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tc={9BFDD69F-31EA-4CE1-BF6B-23984A767556}</author>
    <author>tc={93845DAD-68A9-4267-B83B-C2C6DE691CEB}</author>
    <author>tc={F827182E-5B0B-4D63-889F-2437FEA9FC97}</author>
    <author>tc={6306FE22-C870-4DF2-9248-F6DAAC673320}</author>
  </authors>
  <commentList>
    <comment ref="J2" authorId="0" shapeId="0" xr:uid="{9BFDD69F-31EA-4CE1-BF6B-23984A767556}">
      <text>
        <t>[Threaded comment]
Your version of Excel allows you to read this threaded comment; however, any edits to it will get removed if the file is opened in a newer version of Excel. Learn more: https://go.microsoft.com/fwlink/?linkid=870924
Comment:
    Health professions schools' GPAs ignore non-graded credits.</t>
      </text>
    </comment>
    <comment ref="J3" authorId="1" shapeId="0" xr:uid="{93845DAD-68A9-4267-B83B-C2C6DE691CEB}">
      <text>
        <t>[Threaded comment]
Your version of Excel allows you to read this threaded comment; however, any edits to it will get removed if the file is opened in a newer version of Excel. Learn more: https://go.microsoft.com/fwlink/?linkid=870924
Comment:
    BCPM is what most health professions use for "science GPA". It stands for "Biology, Chemistry, Physics, and Math", and includes classes of the BIOL, NSC, CHEM, PHYS, MATH, and STAT prefixes.
Other science and engineering prefixes are categorized as "other science." Other prefixes are categorized as "non-science."</t>
      </text>
    </comment>
    <comment ref="J4" authorId="2" shapeId="0" xr:uid="{F827182E-5B0B-4D63-889F-2437FEA9FC97}">
      <text>
        <t>[Threaded comment]
Your version of Excel allows you to read this threaded comment; however, any edits to it will get removed if the file is opened in a newer version of Excel. Learn more: https://go.microsoft.com/fwlink/?linkid=870924
Comment:
    The Texas Medical and Dental Schools Application Service is how students apply to most medical, dental, and veterinary schools in Texas. Its GPA includes all classes from all schools (even retakes) but drops the +/- from grades.</t>
      </text>
    </comment>
    <comment ref="J6" authorId="3" shapeId="0" xr:uid="{6306FE22-C870-4DF2-9248-F6DAAC673320}">
      <text>
        <t>[Threaded comment]
Your version of Excel allows you to read this threaded comment; however, any edits to it will get removed if the file is opened in a newer version of Excel. Learn more: https://go.microsoft.com/fwlink/?linkid=870924
Comment:
    Other health professions schools calculate based on all classes from all schools (even retakes). Application services using this method include AMCAS, AACOMAS, AADSAS, PTCAS, OTCAS, VMCAS, PharmCas, PodCAS, and PostBaccCAS.</t>
      </text>
    </comment>
  </commentList>
</comments>
</file>

<file path=xl/sharedStrings.xml><?xml version="1.0" encoding="utf-8"?>
<sst xmlns="http://schemas.openxmlformats.org/spreadsheetml/2006/main" count="123" uniqueCount="67">
  <si>
    <t>A+</t>
  </si>
  <si>
    <t xml:space="preserve">A </t>
  </si>
  <si>
    <t>A-</t>
  </si>
  <si>
    <t>B+</t>
  </si>
  <si>
    <t xml:space="preserve">B </t>
  </si>
  <si>
    <t>B-</t>
  </si>
  <si>
    <t>C+</t>
  </si>
  <si>
    <t xml:space="preserve">C </t>
  </si>
  <si>
    <t>C-</t>
  </si>
  <si>
    <t>D+</t>
  </si>
  <si>
    <t xml:space="preserve">D </t>
  </si>
  <si>
    <t>D-</t>
  </si>
  <si>
    <t>F</t>
  </si>
  <si>
    <t>Grade</t>
  </si>
  <si>
    <t>Points</t>
  </si>
  <si>
    <t>Hours</t>
  </si>
  <si>
    <t>Total Points</t>
  </si>
  <si>
    <t>UTD GPA</t>
  </si>
  <si>
    <t>TMDSAS GPA</t>
  </si>
  <si>
    <t>SPECIAL INSTRUCTIONS</t>
  </si>
  <si>
    <t xml:space="preserve">In the gray squares below, record the number of credit hours you've accrued at each grade. </t>
  </si>
  <si>
    <t>In the gray squares below, record the number of credit hours you've accrued at each grade.</t>
  </si>
  <si>
    <t>(This GPA should match what appears on your UTD transcript.)</t>
  </si>
  <si>
    <t>TMDSAS</t>
  </si>
  <si>
    <t>AMCAS</t>
  </si>
  <si>
    <t>Which classes count toward "science GPA"?</t>
  </si>
  <si>
    <t>UT Dallas</t>
  </si>
  <si>
    <t>Many sciences</t>
  </si>
  <si>
    <t>other application services</t>
  </si>
  <si>
    <t>Include ALL grades from all colleges, even re-takes.</t>
  </si>
  <si>
    <t>AMCAS/AACOMAS/AADSAS</t>
  </si>
  <si>
    <t>GPA</t>
  </si>
  <si>
    <t>ugrd</t>
  </si>
  <si>
    <t>grade</t>
  </si>
  <si>
    <t>A</t>
  </si>
  <si>
    <t>C</t>
  </si>
  <si>
    <t>D</t>
  </si>
  <si>
    <t>B</t>
  </si>
  <si>
    <r>
      <rPr>
        <b/>
        <sz val="30"/>
        <rFont val="Arial"/>
        <family val="2"/>
      </rPr>
      <t xml:space="preserve">GPA Calculator </t>
    </r>
    <r>
      <rPr>
        <sz val="24"/>
        <rFont val="Arial"/>
        <family val="2"/>
      </rPr>
      <t>(for EY2023)</t>
    </r>
  </si>
  <si>
    <t>BCPM</t>
  </si>
  <si>
    <t>Check online for instructions for the current entry year</t>
  </si>
  <si>
    <t>BCPM (including STAT and NSC)</t>
  </si>
  <si>
    <t xml:space="preserve">Include UT Dallas classes only.  </t>
  </si>
  <si>
    <t>If you re-took a class, omit the first attempt.</t>
  </si>
  <si>
    <t>ENRL</t>
  </si>
  <si>
    <t>off:A</t>
  </si>
  <si>
    <t>cred</t>
  </si>
  <si>
    <t>pts</t>
  </si>
  <si>
    <t>ALL OTHERS</t>
  </si>
  <si>
    <t>BCPM credits</t>
  </si>
  <si>
    <t>overall (TMDSAS)</t>
  </si>
  <si>
    <t>BCPM (TMDSAS)</t>
  </si>
  <si>
    <t>overall (other)</t>
  </si>
  <si>
    <t>BCPM (others)</t>
  </si>
  <si>
    <r>
      <t xml:space="preserve">1. Highlight classes in StudentBook, </t>
    </r>
    <r>
      <rPr>
        <b/>
        <i/>
        <sz val="10"/>
        <rFont val="Arial"/>
        <family val="2"/>
      </rPr>
      <t>Copy</t>
    </r>
  </si>
  <si>
    <t>INSTRUCTIONS</t>
  </si>
  <si>
    <t>graded credits</t>
  </si>
  <si>
    <t>total credits</t>
  </si>
  <si>
    <t>21f</t>
  </si>
  <si>
    <t>CHEM1111.105.21F</t>
  </si>
  <si>
    <t>Yu Huang</t>
  </si>
  <si>
    <t>General Chemistry Laboratory I</t>
  </si>
  <si>
    <r>
      <t xml:space="preserve">2. </t>
    </r>
    <r>
      <rPr>
        <b/>
        <i/>
        <sz val="10"/>
        <rFont val="Arial"/>
        <family val="2"/>
      </rPr>
      <t>Paste--&gt;Paste Options--&gt;</t>
    </r>
  </si>
  <si>
    <r>
      <rPr>
        <b/>
        <i/>
        <sz val="10"/>
        <rFont val="Arial"/>
        <family val="2"/>
      </rPr>
      <t xml:space="preserve">        Match Destination Formatting</t>
    </r>
    <r>
      <rPr>
        <b/>
        <sz val="10"/>
        <rFont val="Arial"/>
        <family val="2"/>
      </rPr>
      <t xml:space="preserve"> to cell A9</t>
    </r>
  </si>
  <si>
    <t>3. Close without saving, to reset the calculator.</t>
  </si>
  <si>
    <t>WF</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</si>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</sst>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8"/>
      <name val="Arial"/>
      <family val="2"/>
    </font>
    <font>
      <sz val="10"/>
      <name val="Arial"/>
      <family val="2"/>
    </font>
    <font>
      <sz val="10"/>
      <name val="Arial"/>
      <family val="2"/>
    </font>
    <font>
      <b/>
      <sz val="10"/>
      <name val="Arial"/>
      <family val="2"/>
    </font>
    <font>
      <sz val="24"/>
      <name val="Arial"/>
      <family val="2"/>
    </font>
    <font>
      <sz val="30"/>
      <name val="Arial"/>
      <family val="2"/>
    </font>
    <font>
      <b/>
      <sz val="30"/>
      <name val="Arial"/>
      <family val="2"/>
    </font>
    <font>
      <sz val="11"/>
      <name val="Times New Roman"/>
      <family val="1"/>
    </font>
    <font>
      <b/>
      <sz val="10"/>
      <name val="Times New Roman"/>
      <family val="1"/>
    </font>
    <font>
      <b/>
      <u/>
      <sz val="10"/>
      <name val="Times New Roman"/>
      <family val="1"/>
    </font>
    <font>
      <u/>
      <sz val="13"/>
      <color theme="10"/>
      <name val="Arial"/>
      <family val="2"/>
    </font>
    <font>
      <sz val="10"/>
      <color theme="1" tint="0.249977111117893"/>
      <name val="Arial"/>
      <family val="2"/>
    </font>
    <font>
      <sz val="10"/>
      <color theme="2" tint="-0.749992370372631"/>
      <name val="Arial"/>
      <family val="2"/>
    </font>
    <font>
      <b/>
      <sz val="9"/>
      <color theme="2" tint="-0.749992370372631"/>
      <name val="Times New Roman"/>
      <family val="1"/>
    </font>
    <font>
      <b/>
      <sz val="10"/>
      <color rgb="FFFF0000"/>
      <name val="Arial"/>
      <family val="2"/>
    </font>
    <font>
      <sz val="10"/>
      <color theme="4" tint="-0.249977111117893"/>
      <name val="Arial"/>
      <family val="2"/>
    </font>
    <font>
      <b/>
      <sz val="10"/>
      <color theme="4" tint="-0.249977111117893"/>
      <name val="Arial"/>
      <family val="2"/>
    </font>
    <font>
      <sz val="10"/>
      <color theme="6" tint="-0.249977111117893"/>
      <name val="Arial"/>
      <family val="2"/>
    </font>
    <font>
      <b/>
      <sz val="10"/>
      <color theme="6" tint="-0.249977111117893"/>
      <name val="Arial"/>
      <family val="2"/>
    </font>
    <font>
      <sz val="10"/>
      <color theme="2" tint="-0.749992370372631"/>
      <name val="Times New Roman"/>
      <family val="1"/>
    </font>
    <font>
      <b/>
      <sz val="10"/>
      <color theme="2" tint="-0.749992370372631"/>
      <name val="Times New Roman"/>
      <family val="1"/>
    </font>
    <font>
      <u/>
      <sz val="10"/>
      <color theme="10"/>
      <name val="Times New Roman"/>
      <family val="1"/>
    </font>
    <font>
      <u/>
      <sz val="10"/>
      <color theme="2" tint="-0.749992370372631"/>
      <name val="Arial"/>
      <family val="2"/>
    </font>
    <font>
      <u/>
      <sz val="8"/>
      <color theme="10"/>
      <name val="Arial"/>
      <family val="2"/>
    </font>
    <font>
      <sz val="16"/>
      <color theme="4" tint="-0.249977111117893"/>
      <name val="Arial"/>
      <family val="2"/>
    </font>
    <font>
      <sz val="16"/>
      <color rgb="FFFF0000"/>
      <name val="Arial"/>
      <family val="2"/>
    </font>
    <font>
      <sz val="16"/>
      <color theme="6" tint="-0.249977111117893"/>
      <name val="Arial"/>
      <family val="2"/>
    </font>
    <font>
      <b/>
      <i/>
      <sz val="10"/>
      <name val="Arial"/>
      <family val="2"/>
    </font>
    <font>
      <sz val="10"/>
      <color theme="0" tint="-4.9989318521683403E-2"/>
      <name val="Arial"/>
      <family val="2"/>
    </font>
    <font>
      <b/>
      <sz val="11"/>
      <color rgb="FFFF0000"/>
      <name val="Arial"/>
      <family val="2"/>
    </font>
    <font>
      <sz val="11"/>
      <name val="Arial"/>
      <family val="2"/>
    </font>
    <font>
      <b/>
      <sz val="11"/>
      <color rgb="FFC00000"/>
      <name val="Arial"/>
      <family val="2"/>
    </font>
    <font>
      <sz val="10"/>
      <color theme="0"/>
      <name val="Arial"/>
      <family val="2"/>
    </font>
    <font>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07">
    <xf numFmtId="0" fontId="0" fillId="0" borderId="0" xfId="0"/>
    <xf numFmtId="0" fontId="4" fillId="0" borderId="0" xfId="0" applyFont="1"/>
    <xf numFmtId="0" fontId="0" fillId="0" borderId="0" xfId="0" applyAlignment="1">
      <alignment horizontal="left" vertical="top" wrapText="1"/>
    </xf>
    <xf numFmtId="0" fontId="8" fillId="0" borderId="0" xfId="0" applyFont="1"/>
    <xf numFmtId="0" fontId="4" fillId="0" borderId="1" xfId="0" applyFont="1" applyBorder="1" applyAlignment="1">
      <alignment horizontal="right"/>
    </xf>
    <xf numFmtId="0" fontId="4" fillId="0" borderId="0" xfId="0" applyFont="1" applyAlignment="1">
      <alignment horizontal="right"/>
    </xf>
    <xf numFmtId="0" fontId="4" fillId="0" borderId="2" xfId="0" applyFont="1" applyBorder="1"/>
    <xf numFmtId="0" fontId="0" fillId="0" borderId="1" xfId="0" applyBorder="1"/>
    <xf numFmtId="2" fontId="0" fillId="0" borderId="0" xfId="0" applyNumberFormat="1"/>
    <xf numFmtId="0" fontId="0" fillId="2" borderId="0" xfId="0" applyFill="1"/>
    <xf numFmtId="2" fontId="0" fillId="0" borderId="2" xfId="0" applyNumberFormat="1" applyBorder="1"/>
    <xf numFmtId="0" fontId="0" fillId="0" borderId="2" xfId="0" applyBorder="1"/>
    <xf numFmtId="0" fontId="4" fillId="0" borderId="1" xfId="0" applyFont="1" applyBorder="1"/>
    <xf numFmtId="0" fontId="12" fillId="0" borderId="0" xfId="0" applyFont="1" applyAlignment="1">
      <alignment horizontal="left" vertical="top" wrapText="1"/>
    </xf>
    <xf numFmtId="0" fontId="12" fillId="0" borderId="0" xfId="0" applyFont="1"/>
    <xf numFmtId="0" fontId="13" fillId="0" borderId="0" xfId="0" applyFont="1" applyAlignment="1">
      <alignment horizontal="left" vertical="top" wrapText="1"/>
    </xf>
    <xf numFmtId="0" fontId="13" fillId="0" borderId="0" xfId="0" applyFont="1"/>
    <xf numFmtId="0" fontId="14" fillId="0" borderId="0" xfId="0" applyFont="1" applyAlignment="1">
      <alignment horizontal="left" indent="2"/>
    </xf>
    <xf numFmtId="0" fontId="3" fillId="0" borderId="0" xfId="0" applyFont="1"/>
    <xf numFmtId="0" fontId="15" fillId="0" borderId="0" xfId="0" applyFont="1"/>
    <xf numFmtId="2" fontId="15" fillId="0" borderId="2" xfId="0" applyNumberFormat="1" applyFont="1" applyBorder="1"/>
    <xf numFmtId="0" fontId="16" fillId="0" borderId="1" xfId="0" applyFont="1" applyBorder="1"/>
    <xf numFmtId="0" fontId="16" fillId="0" borderId="0" xfId="0" applyFont="1"/>
    <xf numFmtId="0" fontId="17" fillId="0" borderId="0" xfId="0" applyFont="1" applyAlignment="1">
      <alignment horizontal="right"/>
    </xf>
    <xf numFmtId="2" fontId="17" fillId="0" borderId="2" xfId="0" applyNumberFormat="1" applyFont="1" applyBorder="1"/>
    <xf numFmtId="0" fontId="18" fillId="0" borderId="1" xfId="0" applyFont="1" applyBorder="1"/>
    <xf numFmtId="0" fontId="18" fillId="0" borderId="0" xfId="0" applyFont="1"/>
    <xf numFmtId="0" fontId="19" fillId="0" borderId="0" xfId="0" applyFont="1" applyAlignment="1">
      <alignment horizontal="right"/>
    </xf>
    <xf numFmtId="2" fontId="19" fillId="0" borderId="2" xfId="0" applyNumberFormat="1" applyFont="1" applyBorder="1"/>
    <xf numFmtId="0" fontId="20" fillId="0" borderId="0" xfId="0" applyFont="1" applyAlignment="1">
      <alignment horizontal="left" indent="2"/>
    </xf>
    <xf numFmtId="0" fontId="21" fillId="0" borderId="0" xfId="0" applyFont="1" applyAlignment="1">
      <alignment horizontal="left" indent="2"/>
    </xf>
    <xf numFmtId="0" fontId="9" fillId="0" borderId="0" xfId="0" applyFont="1"/>
    <xf numFmtId="0" fontId="22" fillId="0" borderId="0" xfId="1" applyFont="1" applyAlignment="1" applyProtection="1"/>
    <xf numFmtId="0" fontId="20" fillId="0" borderId="0" xfId="0" applyFont="1" applyAlignment="1">
      <alignment horizontal="right"/>
    </xf>
    <xf numFmtId="0" fontId="21" fillId="0" borderId="0" xfId="0" applyFont="1" applyAlignment="1">
      <alignment horizontal="right" indent="2"/>
    </xf>
    <xf numFmtId="0" fontId="10" fillId="0" borderId="0" xfId="0" applyFont="1"/>
    <xf numFmtId="0" fontId="23" fillId="0" borderId="0" xfId="0" applyFont="1" applyAlignment="1">
      <alignment horizontal="left" vertical="top" wrapText="1"/>
    </xf>
    <xf numFmtId="0" fontId="20" fillId="0" borderId="0" xfId="0" applyFont="1" applyAlignment="1">
      <alignment horizontal="left"/>
    </xf>
    <xf numFmtId="0" fontId="0" fillId="0" borderId="0" xfId="0" applyAlignment="1">
      <alignment horizontal="center" vertical="center"/>
    </xf>
    <xf numFmtId="0" fontId="24" fillId="0" borderId="0" xfId="1" applyFont="1" applyAlignment="1" applyProtection="1"/>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 fillId="0" borderId="0" xfId="0" applyFont="1"/>
    <xf numFmtId="0" fontId="0" fillId="3" borderId="0" xfId="0" applyFill="1"/>
    <xf numFmtId="0" fontId="4" fillId="3" borderId="0" xfId="0" applyFont="1" applyFill="1"/>
    <xf numFmtId="0" fontId="2" fillId="3" borderId="0" xfId="0" applyFont="1" applyFill="1"/>
    <xf numFmtId="0" fontId="0" fillId="5" borderId="7" xfId="0" applyFill="1" applyBorder="1"/>
    <xf numFmtId="0" fontId="0" fillId="6" borderId="7" xfId="0" applyFill="1" applyBorder="1"/>
    <xf numFmtId="0" fontId="0" fillId="6" borderId="8" xfId="0" applyFill="1" applyBorder="1"/>
    <xf numFmtId="0" fontId="0" fillId="6" borderId="2" xfId="0" applyFill="1" applyBorder="1"/>
    <xf numFmtId="0" fontId="0" fillId="7" borderId="6" xfId="0" applyFill="1" applyBorder="1"/>
    <xf numFmtId="0" fontId="0" fillId="7" borderId="7" xfId="0" applyFill="1" applyBorder="1"/>
    <xf numFmtId="0" fontId="0" fillId="7" borderId="1" xfId="0" applyFill="1" applyBorder="1"/>
    <xf numFmtId="0" fontId="29" fillId="7" borderId="1" xfId="0" applyFont="1" applyFill="1" applyBorder="1"/>
    <xf numFmtId="0" fontId="29" fillId="7" borderId="3" xfId="0" applyFont="1" applyFill="1" applyBorder="1"/>
    <xf numFmtId="0" fontId="29" fillId="7" borderId="4" xfId="0" applyFont="1" applyFill="1" applyBorder="1"/>
    <xf numFmtId="1" fontId="0" fillId="6" borderId="2" xfId="0" applyNumberFormat="1" applyFill="1" applyBorder="1" applyAlignment="1">
      <alignment horizontal="center"/>
    </xf>
    <xf numFmtId="1" fontId="0" fillId="5" borderId="4" xfId="0" applyNumberFormat="1" applyFill="1" applyBorder="1" applyAlignment="1">
      <alignment horizontal="center"/>
    </xf>
    <xf numFmtId="1" fontId="0" fillId="6" borderId="4" xfId="0" applyNumberFormat="1" applyFill="1" applyBorder="1" applyAlignment="1">
      <alignment horizontal="center"/>
    </xf>
    <xf numFmtId="1" fontId="0" fillId="6" borderId="5" xfId="0" applyNumberFormat="1" applyFill="1" applyBorder="1" applyAlignment="1">
      <alignment horizontal="center"/>
    </xf>
    <xf numFmtId="0" fontId="4" fillId="5" borderId="7" xfId="0" applyFont="1" applyFill="1" applyBorder="1"/>
    <xf numFmtId="0" fontId="4" fillId="6" borderId="7" xfId="0" applyFont="1" applyFill="1" applyBorder="1"/>
    <xf numFmtId="1" fontId="30" fillId="8" borderId="6" xfId="0" applyNumberFormat="1" applyFont="1" applyFill="1" applyBorder="1"/>
    <xf numFmtId="0" fontId="30" fillId="8" borderId="7" xfId="0" applyFont="1" applyFill="1" applyBorder="1"/>
    <xf numFmtId="0" fontId="31" fillId="8" borderId="7" xfId="0" applyFont="1" applyFill="1" applyBorder="1"/>
    <xf numFmtId="0" fontId="31" fillId="8" borderId="1" xfId="0" applyFont="1" applyFill="1" applyBorder="1"/>
    <xf numFmtId="0" fontId="32" fillId="8" borderId="0" xfId="0" applyFont="1" applyFill="1"/>
    <xf numFmtId="0" fontId="30" fillId="8" borderId="0" xfId="0" applyFont="1" applyFill="1"/>
    <xf numFmtId="2" fontId="30" fillId="8" borderId="1" xfId="0" applyNumberFormat="1" applyFont="1" applyFill="1" applyBorder="1"/>
    <xf numFmtId="0" fontId="31" fillId="8" borderId="0" xfId="0" applyFont="1" applyFill="1"/>
    <xf numFmtId="2" fontId="32" fillId="8" borderId="0" xfId="0" applyNumberFormat="1" applyFont="1" applyFill="1"/>
    <xf numFmtId="0" fontId="31" fillId="8" borderId="3" xfId="0" applyFont="1" applyFill="1" applyBorder="1"/>
    <xf numFmtId="2" fontId="32" fillId="8" borderId="4" xfId="0" applyNumberFormat="1" applyFont="1" applyFill="1" applyBorder="1"/>
    <xf numFmtId="0" fontId="32" fillId="8" borderId="4" xfId="0" applyFont="1" applyFill="1" applyBorder="1"/>
    <xf numFmtId="0" fontId="33" fillId="4" borderId="0" xfId="0" applyFont="1" applyFill="1"/>
    <xf numFmtId="0" fontId="33" fillId="4" borderId="1" xfId="0" applyFont="1" applyFill="1" applyBorder="1"/>
    <xf numFmtId="1" fontId="32" fillId="8" borderId="4" xfId="0" applyNumberFormat="1" applyFont="1" applyFill="1" applyBorder="1"/>
    <xf numFmtId="1" fontId="0" fillId="0" borderId="0" xfId="0" applyNumberFormat="1"/>
    <xf numFmtId="0" fontId="2" fillId="0" borderId="1"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3" fillId="0" borderId="1" xfId="0" applyFont="1" applyBorder="1" applyAlignment="1">
      <alignment horizontal="left" vertical="top" wrapText="1"/>
    </xf>
    <xf numFmtId="0" fontId="0" fillId="0" borderId="3" xfId="0" applyBorder="1"/>
    <xf numFmtId="0" fontId="0" fillId="0" borderId="4" xfId="0" applyBorder="1"/>
    <xf numFmtId="0" fontId="0" fillId="0" borderId="5" xfId="0" applyBorder="1"/>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6" fillId="0" borderId="0" xfId="0" applyFont="1" applyAlignment="1">
      <alignment horizontal="center" vertical="center"/>
    </xf>
    <xf numFmtId="0" fontId="0" fillId="0" borderId="0" xfId="0" applyAlignment="1">
      <alignment horizontal="center" vertical="center"/>
    </xf>
    <xf numFmtId="49" fontId="3" fillId="0" borderId="6" xfId="0" applyNumberFormat="1" applyFont="1" applyBorder="1" applyAlignment="1">
      <alignment horizontal="right" wrapText="1"/>
    </xf>
    <xf numFmtId="0" fontId="0" fillId="0" borderId="7" xfId="0" applyBorder="1"/>
    <xf numFmtId="0" fontId="0" fillId="0" borderId="8" xfId="0" applyBorder="1"/>
    <xf numFmtId="0" fontId="2" fillId="7" borderId="4" xfId="0" applyFont="1" applyFill="1" applyBorder="1" applyAlignment="1">
      <alignment horizontal="left"/>
    </xf>
    <xf numFmtId="0" fontId="0" fillId="7" borderId="0" xfId="0" applyFill="1" applyBorder="1"/>
    <xf numFmtId="0" fontId="0" fillId="5" borderId="0" xfId="0" applyFill="1" applyBorder="1"/>
    <xf numFmtId="0" fontId="0" fillId="6" borderId="0" xfId="0" applyFill="1" applyBorder="1"/>
    <xf numFmtId="0" fontId="29" fillId="7" borderId="0" xfId="0" applyFont="1" applyFill="1" applyBorder="1"/>
    <xf numFmtId="0" fontId="0" fillId="7" borderId="0" xfId="0" applyFill="1" applyBorder="1" applyAlignment="1">
      <alignment horizontal="left"/>
    </xf>
    <xf numFmtId="1" fontId="0" fillId="5" borderId="0" xfId="0" applyNumberFormat="1" applyFill="1" applyBorder="1" applyAlignment="1">
      <alignment horizontal="center"/>
    </xf>
    <xf numFmtId="1" fontId="0" fillId="6" borderId="0" xfId="0" applyNumberFormat="1" applyFill="1" applyBorder="1" applyAlignment="1">
      <alignment horizontal="center"/>
    </xf>
    <xf numFmtId="0" fontId="15" fillId="8" borderId="7" xfId="0" applyFont="1" applyFill="1" applyBorder="1"/>
    <xf numFmtId="0" fontId="15" fillId="8" borderId="4" xfId="0" applyFont="1" applyFill="1" applyBorder="1"/>
    <xf numFmtId="0" fontId="15" fillId="8" borderId="0" xfId="0" applyFont="1" applyFill="1" applyBorder="1"/>
    <xf numFmtId="0" fontId="33" fillId="4" borderId="0" xfId="0" applyFont="1" applyFill="1" applyBorder="1"/>
    <xf numFmtId="0" fontId="2" fillId="7" borderId="0"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Rainey, Doyen" id="{A5B72A52-51CA-4570-B201-83C4134D3788}" userId="S::doyen@utdallas.edu::f50c2885-e09a-4ff1-8e2a-ab3a4f1426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 dT="2023-01-31T15:02:46.51" personId="{A5B72A52-51CA-4570-B201-83C4134D3788}" id="{9BFDD69F-31EA-4CE1-BF6B-23984A767556}">
    <text>Health professions schools' GPAs ignore non-graded credits.</text>
  </threadedComment>
  <threadedComment ref="J3" dT="2023-01-31T15:06:50.53" personId="{A5B72A52-51CA-4570-B201-83C4134D3788}" id="{93845DAD-68A9-4267-B83B-C2C6DE691CEB}">
    <text>BCPM is what most health professions use for "science GPA". It stands for "Biology, Chemistry, Physics, and Math", and includes classes of the BIOL, NSC, CHEM, PHYS, MATH, and STAT prefixes.
Other science and engineering prefixes are categorized as "other science." Other prefixes are categorized as "non-science."</text>
  </threadedComment>
  <threadedComment ref="J4" dT="2023-01-31T15:08:29.35" personId="{A5B72A52-51CA-4570-B201-83C4134D3788}" id="{F827182E-5B0B-4D63-889F-2437FEA9FC97}">
    <text>The Texas Medical and Dental Schools Application Service is how students apply to most medical, dental, and veterinary schools in Texas. Its GPA includes all classes from all schools (even retakes) but drops the +/- from grades.</text>
  </threadedComment>
  <threadedComment ref="J6" dT="2023-01-31T15:11:44.25" personId="{A5B72A52-51CA-4570-B201-83C4134D3788}" id="{6306FE22-C870-4DF2-9248-F6DAAC673320}">
    <text>Other health professions schools calculate based on all classes from all schools (even retakes). Application services using this method include AMCAS, AACOMAS, AADSAS, PTCAS, OTCAS, VMCAS, PharmCas, PodCAS, and PostBaccCAS.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zoomScale="130" zoomScaleNormal="130" workbookViewId="0">
      <selection activeCell="M5" sqref="M5:M17"/>
    </sheetView>
  </sheetViews>
  <sheetFormatPr defaultRowHeight="12.75" x14ac:dyDescent="0.35"/>
  <cols>
    <col min="1" max="1" width="7.59765625" customWidth="1"/>
    <col min="2" max="2" width="0.265625" customWidth="1"/>
    <col min="4" max="4" width="11.3984375" customWidth="1"/>
    <col min="5" max="5" width="6.73046875" customWidth="1"/>
    <col min="6" max="6" width="7.59765625" customWidth="1"/>
    <col min="7" max="7" width="0.3984375" customWidth="1"/>
    <col min="8" max="8" width="9.59765625" customWidth="1"/>
    <col min="9" max="9" width="11.3984375" customWidth="1"/>
    <col min="10" max="10" width="6.265625" customWidth="1"/>
    <col min="11" max="11" width="7.86328125" customWidth="1"/>
    <col min="12" max="12" width="0.3984375" customWidth="1"/>
    <col min="14" max="14" width="11.265625" customWidth="1"/>
    <col min="15" max="15" width="6.73046875" customWidth="1"/>
    <col min="16" max="16" width="7.3984375" customWidth="1"/>
    <col min="17" max="17" width="0.59765625" customWidth="1"/>
    <col min="19" max="19" width="11.73046875" customWidth="1"/>
  </cols>
  <sheetData>
    <row r="1" spans="1:19" ht="42.75" customHeight="1" x14ac:dyDescent="0.35">
      <c r="A1" s="89" t="s">
        <v>38</v>
      </c>
      <c r="B1" s="90"/>
      <c r="C1" s="90"/>
      <c r="D1" s="90"/>
      <c r="E1" s="90"/>
      <c r="F1" s="90"/>
      <c r="G1" s="90"/>
      <c r="H1" s="90"/>
      <c r="I1" s="90"/>
      <c r="J1" s="90"/>
      <c r="K1" s="90"/>
      <c r="L1" s="90"/>
      <c r="M1" s="90"/>
      <c r="N1" s="90"/>
      <c r="O1" s="90"/>
      <c r="P1" s="90"/>
      <c r="Q1" s="90"/>
      <c r="R1" s="90"/>
      <c r="S1" s="90"/>
    </row>
    <row r="2" spans="1:19" ht="17.25" customHeight="1" x14ac:dyDescent="0.35">
      <c r="B2" s="38"/>
      <c r="C2" s="41" t="s">
        <v>26</v>
      </c>
      <c r="D2" s="38"/>
      <c r="E2" s="38"/>
      <c r="F2" s="38"/>
      <c r="G2" s="38"/>
      <c r="H2" s="40" t="s">
        <v>23</v>
      </c>
      <c r="I2" s="38"/>
      <c r="J2" s="38"/>
      <c r="K2" s="38"/>
      <c r="L2" s="38"/>
      <c r="M2" s="42" t="s">
        <v>30</v>
      </c>
      <c r="N2" s="38"/>
    </row>
    <row r="3" spans="1:19" ht="43.5" customHeight="1" x14ac:dyDescent="0.35">
      <c r="A3" s="91" t="s">
        <v>20</v>
      </c>
      <c r="B3" s="92"/>
      <c r="C3" s="92"/>
      <c r="D3" s="93"/>
      <c r="F3" s="91" t="s">
        <v>21</v>
      </c>
      <c r="G3" s="92"/>
      <c r="H3" s="92"/>
      <c r="I3" s="93"/>
      <c r="K3" s="91" t="s">
        <v>21</v>
      </c>
      <c r="L3" s="92"/>
      <c r="M3" s="92"/>
      <c r="N3" s="93"/>
    </row>
    <row r="4" spans="1:19" ht="13.15" x14ac:dyDescent="0.4">
      <c r="A4" s="4" t="s">
        <v>13</v>
      </c>
      <c r="B4" s="1" t="s">
        <v>14</v>
      </c>
      <c r="C4" s="5" t="s">
        <v>15</v>
      </c>
      <c r="D4" s="6" t="s">
        <v>16</v>
      </c>
      <c r="F4" s="4" t="s">
        <v>13</v>
      </c>
      <c r="G4" s="1" t="s">
        <v>14</v>
      </c>
      <c r="H4" s="5" t="s">
        <v>15</v>
      </c>
      <c r="I4" s="6" t="s">
        <v>16</v>
      </c>
      <c r="K4" s="4" t="s">
        <v>13</v>
      </c>
      <c r="L4" s="1" t="s">
        <v>14</v>
      </c>
      <c r="M4" s="5" t="s">
        <v>15</v>
      </c>
      <c r="N4" s="6" t="s">
        <v>16</v>
      </c>
    </row>
    <row r="5" spans="1:19" x14ac:dyDescent="0.35">
      <c r="A5" s="7" t="s">
        <v>0</v>
      </c>
      <c r="B5" s="8">
        <v>4</v>
      </c>
      <c r="C5" s="9"/>
      <c r="D5" s="10">
        <f>SUM(B5*C5)</f>
        <v>0</v>
      </c>
      <c r="F5" s="7" t="s">
        <v>0</v>
      </c>
      <c r="G5" s="8">
        <v>4</v>
      </c>
      <c r="H5" s="9"/>
      <c r="I5" s="10">
        <f>SUM(G5*H5)</f>
        <v>0</v>
      </c>
      <c r="K5" s="7" t="s">
        <v>0</v>
      </c>
      <c r="L5" s="8">
        <v>4</v>
      </c>
      <c r="M5" s="9"/>
      <c r="N5" s="10">
        <f>SUM(L5*M5)</f>
        <v>0</v>
      </c>
    </row>
    <row r="6" spans="1:19" x14ac:dyDescent="0.35">
      <c r="A6" s="7" t="s">
        <v>1</v>
      </c>
      <c r="B6" s="8">
        <v>4</v>
      </c>
      <c r="C6" s="9">
        <v>8</v>
      </c>
      <c r="D6" s="10">
        <f t="shared" ref="D6:D17" si="0">SUM(B6*C6)</f>
        <v>32</v>
      </c>
      <c r="F6" s="7" t="s">
        <v>1</v>
      </c>
      <c r="G6" s="8">
        <v>4</v>
      </c>
      <c r="H6" s="9">
        <v>8</v>
      </c>
      <c r="I6" s="10">
        <f>SUM(G6*H6)</f>
        <v>32</v>
      </c>
      <c r="K6" s="7" t="s">
        <v>1</v>
      </c>
      <c r="L6" s="8">
        <v>4</v>
      </c>
      <c r="M6" s="9">
        <v>8</v>
      </c>
      <c r="N6" s="10">
        <f>SUM(L6*M6)</f>
        <v>32</v>
      </c>
    </row>
    <row r="7" spans="1:19" x14ac:dyDescent="0.35">
      <c r="A7" s="7" t="s">
        <v>2</v>
      </c>
      <c r="B7" s="8">
        <v>3.67</v>
      </c>
      <c r="C7" s="9"/>
      <c r="D7" s="10">
        <f t="shared" si="0"/>
        <v>0</v>
      </c>
      <c r="F7" s="7" t="s">
        <v>2</v>
      </c>
      <c r="G7" s="8">
        <v>4</v>
      </c>
      <c r="H7" s="9"/>
      <c r="I7" s="10">
        <f>SUM(G7*H7)</f>
        <v>0</v>
      </c>
      <c r="K7" s="7" t="s">
        <v>2</v>
      </c>
      <c r="L7" s="8">
        <v>3.67</v>
      </c>
      <c r="M7" s="9"/>
      <c r="N7" s="10">
        <f>SUM(L7*M7)</f>
        <v>0</v>
      </c>
    </row>
    <row r="8" spans="1:19" x14ac:dyDescent="0.35">
      <c r="A8" s="7" t="s">
        <v>3</v>
      </c>
      <c r="B8" s="8">
        <v>3.33</v>
      </c>
      <c r="C8" s="9">
        <v>56</v>
      </c>
      <c r="D8" s="10">
        <f>SUM(B8*C8)</f>
        <v>186.48000000000002</v>
      </c>
      <c r="F8" s="7" t="s">
        <v>3</v>
      </c>
      <c r="G8" s="8">
        <v>3</v>
      </c>
      <c r="H8" s="9">
        <v>56</v>
      </c>
      <c r="I8" s="10">
        <f>SUM(G8*H8)</f>
        <v>168</v>
      </c>
      <c r="K8" s="7" t="s">
        <v>3</v>
      </c>
      <c r="L8" s="8">
        <v>3.33</v>
      </c>
      <c r="M8" s="9">
        <v>56</v>
      </c>
      <c r="N8" s="10">
        <f>SUM(L8*M8)</f>
        <v>186.48000000000002</v>
      </c>
    </row>
    <row r="9" spans="1:19" x14ac:dyDescent="0.35">
      <c r="A9" s="7" t="s">
        <v>4</v>
      </c>
      <c r="B9" s="8">
        <v>3</v>
      </c>
      <c r="C9" s="9"/>
      <c r="D9" s="10">
        <f t="shared" si="0"/>
        <v>0</v>
      </c>
      <c r="F9" s="7" t="s">
        <v>4</v>
      </c>
      <c r="G9" s="8">
        <v>3</v>
      </c>
      <c r="H9" s="9"/>
      <c r="I9" s="10">
        <f t="shared" ref="I9:I17" si="1">SUM(G9*H9)</f>
        <v>0</v>
      </c>
      <c r="K9" s="7" t="s">
        <v>4</v>
      </c>
      <c r="L9" s="8">
        <v>3</v>
      </c>
      <c r="M9" s="9"/>
      <c r="N9" s="10">
        <f t="shared" ref="N9:N17" si="2">SUM(L9*M9)</f>
        <v>0</v>
      </c>
    </row>
    <row r="10" spans="1:19" x14ac:dyDescent="0.35">
      <c r="A10" s="7" t="s">
        <v>5</v>
      </c>
      <c r="B10" s="8">
        <v>2.67</v>
      </c>
      <c r="C10" s="9"/>
      <c r="D10" s="10">
        <f>SUM(B10*C10)</f>
        <v>0</v>
      </c>
      <c r="F10" s="7" t="s">
        <v>5</v>
      </c>
      <c r="G10" s="8">
        <v>3</v>
      </c>
      <c r="H10" s="9"/>
      <c r="I10" s="10">
        <f t="shared" si="1"/>
        <v>0</v>
      </c>
      <c r="K10" s="7" t="s">
        <v>5</v>
      </c>
      <c r="L10" s="8">
        <v>2.67</v>
      </c>
      <c r="M10" s="9"/>
      <c r="N10" s="10">
        <f t="shared" si="2"/>
        <v>0</v>
      </c>
    </row>
    <row r="11" spans="1:19" x14ac:dyDescent="0.35">
      <c r="A11" s="7" t="s">
        <v>6</v>
      </c>
      <c r="B11" s="8">
        <v>2.33</v>
      </c>
      <c r="C11" s="9"/>
      <c r="D11" s="10">
        <f t="shared" si="0"/>
        <v>0</v>
      </c>
      <c r="F11" s="7" t="s">
        <v>6</v>
      </c>
      <c r="G11" s="8">
        <v>2</v>
      </c>
      <c r="H11" s="9"/>
      <c r="I11" s="10">
        <f t="shared" si="1"/>
        <v>0</v>
      </c>
      <c r="K11" s="7" t="s">
        <v>6</v>
      </c>
      <c r="L11" s="8">
        <v>2.33</v>
      </c>
      <c r="M11" s="9"/>
      <c r="N11" s="10">
        <f t="shared" si="2"/>
        <v>0</v>
      </c>
    </row>
    <row r="12" spans="1:19" x14ac:dyDescent="0.35">
      <c r="A12" s="7" t="s">
        <v>7</v>
      </c>
      <c r="B12" s="8">
        <v>2</v>
      </c>
      <c r="C12" s="9"/>
      <c r="D12" s="10">
        <f t="shared" si="0"/>
        <v>0</v>
      </c>
      <c r="F12" s="7" t="s">
        <v>7</v>
      </c>
      <c r="G12" s="8">
        <v>2</v>
      </c>
      <c r="H12" s="9"/>
      <c r="I12" s="10">
        <f t="shared" si="1"/>
        <v>0</v>
      </c>
      <c r="K12" s="7" t="s">
        <v>7</v>
      </c>
      <c r="L12" s="8">
        <v>2</v>
      </c>
      <c r="M12" s="9"/>
      <c r="N12" s="10">
        <f t="shared" si="2"/>
        <v>0</v>
      </c>
    </row>
    <row r="13" spans="1:19" x14ac:dyDescent="0.35">
      <c r="A13" s="7" t="s">
        <v>8</v>
      </c>
      <c r="B13" s="8">
        <v>1.67</v>
      </c>
      <c r="C13" s="9"/>
      <c r="D13" s="10">
        <f t="shared" si="0"/>
        <v>0</v>
      </c>
      <c r="F13" s="7" t="s">
        <v>8</v>
      </c>
      <c r="G13" s="8">
        <v>2</v>
      </c>
      <c r="H13" s="9"/>
      <c r="I13" s="10">
        <f t="shared" si="1"/>
        <v>0</v>
      </c>
      <c r="K13" s="7" t="s">
        <v>8</v>
      </c>
      <c r="L13" s="8">
        <v>1.67</v>
      </c>
      <c r="M13" s="9"/>
      <c r="N13" s="10">
        <f t="shared" si="2"/>
        <v>0</v>
      </c>
    </row>
    <row r="14" spans="1:19" x14ac:dyDescent="0.35">
      <c r="A14" s="7" t="s">
        <v>9</v>
      </c>
      <c r="B14" s="8">
        <v>1.33</v>
      </c>
      <c r="C14" s="9"/>
      <c r="D14" s="10">
        <f t="shared" si="0"/>
        <v>0</v>
      </c>
      <c r="F14" s="7" t="s">
        <v>9</v>
      </c>
      <c r="G14" s="8">
        <v>1</v>
      </c>
      <c r="H14" s="9"/>
      <c r="I14" s="10">
        <f t="shared" si="1"/>
        <v>0</v>
      </c>
      <c r="K14" s="7" t="s">
        <v>9</v>
      </c>
      <c r="L14" s="8">
        <v>1.33</v>
      </c>
      <c r="M14" s="9"/>
      <c r="N14" s="10">
        <f t="shared" si="2"/>
        <v>0</v>
      </c>
    </row>
    <row r="15" spans="1:19" x14ac:dyDescent="0.35">
      <c r="A15" s="7" t="s">
        <v>10</v>
      </c>
      <c r="B15" s="8">
        <v>1</v>
      </c>
      <c r="C15" s="9"/>
      <c r="D15" s="10">
        <f t="shared" si="0"/>
        <v>0</v>
      </c>
      <c r="F15" s="7" t="s">
        <v>10</v>
      </c>
      <c r="G15" s="8">
        <v>1</v>
      </c>
      <c r="H15" s="9"/>
      <c r="I15" s="10">
        <f t="shared" si="1"/>
        <v>0</v>
      </c>
      <c r="K15" s="7" t="s">
        <v>10</v>
      </c>
      <c r="L15" s="8">
        <v>1</v>
      </c>
      <c r="M15" s="9"/>
      <c r="N15" s="10">
        <f t="shared" si="2"/>
        <v>0</v>
      </c>
    </row>
    <row r="16" spans="1:19" x14ac:dyDescent="0.35">
      <c r="A16" s="7" t="s">
        <v>11</v>
      </c>
      <c r="B16" s="8">
        <v>0.67</v>
      </c>
      <c r="C16" s="9"/>
      <c r="D16" s="10">
        <f t="shared" si="0"/>
        <v>0</v>
      </c>
      <c r="F16" s="7" t="s">
        <v>11</v>
      </c>
      <c r="G16" s="8">
        <v>1</v>
      </c>
      <c r="H16" s="9"/>
      <c r="I16" s="10">
        <f t="shared" si="1"/>
        <v>0</v>
      </c>
      <c r="K16" s="7" t="s">
        <v>11</v>
      </c>
      <c r="L16" s="8">
        <v>0.67</v>
      </c>
      <c r="M16" s="9"/>
      <c r="N16" s="10">
        <f t="shared" si="2"/>
        <v>0</v>
      </c>
    </row>
    <row r="17" spans="1:16" x14ac:dyDescent="0.35">
      <c r="A17" s="7" t="s">
        <v>12</v>
      </c>
      <c r="B17" s="8">
        <v>0</v>
      </c>
      <c r="C17" s="9"/>
      <c r="D17" s="10">
        <f t="shared" si="0"/>
        <v>0</v>
      </c>
      <c r="F17" s="7" t="s">
        <v>12</v>
      </c>
      <c r="G17" s="8">
        <v>0</v>
      </c>
      <c r="H17" s="9"/>
      <c r="I17" s="10">
        <f t="shared" si="1"/>
        <v>0</v>
      </c>
      <c r="K17" s="7" t="s">
        <v>12</v>
      </c>
      <c r="L17" s="8">
        <v>0</v>
      </c>
      <c r="M17" s="9"/>
      <c r="N17" s="10">
        <f t="shared" si="2"/>
        <v>0</v>
      </c>
    </row>
    <row r="18" spans="1:16" x14ac:dyDescent="0.35">
      <c r="A18" s="7"/>
      <c r="C18">
        <f>SUM(C5:C17)</f>
        <v>64</v>
      </c>
      <c r="D18" s="10">
        <f>SUM(D5:D17)</f>
        <v>218.48000000000002</v>
      </c>
      <c r="F18" s="7"/>
      <c r="H18">
        <f>SUM(H5:H17)</f>
        <v>64</v>
      </c>
      <c r="I18" s="10">
        <f>SUM(I5:I17)</f>
        <v>200</v>
      </c>
      <c r="K18" s="7"/>
      <c r="M18">
        <f>SUM(M5:M17)</f>
        <v>64</v>
      </c>
      <c r="N18" s="10">
        <f>SUM(N5:N17)</f>
        <v>218.48000000000002</v>
      </c>
    </row>
    <row r="19" spans="1:16" ht="13.15" x14ac:dyDescent="0.4">
      <c r="A19" s="7"/>
      <c r="C19" s="19" t="s">
        <v>17</v>
      </c>
      <c r="D19" s="20">
        <f>SUM(D18/C18)</f>
        <v>3.4137500000000003</v>
      </c>
      <c r="F19" s="21"/>
      <c r="G19" s="22"/>
      <c r="H19" s="23" t="s">
        <v>18</v>
      </c>
      <c r="I19" s="24">
        <f>SUM(I18/H18)</f>
        <v>3.125</v>
      </c>
      <c r="K19" s="25"/>
      <c r="L19" s="26"/>
      <c r="M19" s="27" t="s">
        <v>31</v>
      </c>
      <c r="N19" s="28">
        <f>SUM(N18/M18)</f>
        <v>3.4137500000000003</v>
      </c>
    </row>
    <row r="20" spans="1:16" x14ac:dyDescent="0.35">
      <c r="A20" s="7"/>
      <c r="D20" s="11"/>
      <c r="F20" s="7"/>
      <c r="I20" s="11"/>
      <c r="K20" s="7"/>
      <c r="N20" s="11"/>
    </row>
    <row r="21" spans="1:16" s="1" customFormat="1" ht="13.15" x14ac:dyDescent="0.4">
      <c r="A21" s="12" t="s">
        <v>19</v>
      </c>
      <c r="D21" s="6"/>
      <c r="F21" s="12" t="s">
        <v>19</v>
      </c>
      <c r="I21" s="6"/>
      <c r="K21" s="12" t="s">
        <v>19</v>
      </c>
      <c r="N21" s="6"/>
    </row>
    <row r="22" spans="1:16" s="2" customFormat="1" ht="26.25" customHeight="1" x14ac:dyDescent="0.35">
      <c r="A22" s="79" t="s">
        <v>42</v>
      </c>
      <c r="B22" s="80"/>
      <c r="C22" s="80"/>
      <c r="D22" s="81"/>
      <c r="F22" s="86" t="s">
        <v>29</v>
      </c>
      <c r="G22" s="87"/>
      <c r="H22" s="87"/>
      <c r="I22" s="88"/>
      <c r="K22" s="86" t="s">
        <v>29</v>
      </c>
      <c r="L22" s="87"/>
      <c r="M22" s="87"/>
      <c r="N22" s="88"/>
    </row>
    <row r="23" spans="1:16" s="2" customFormat="1" ht="28.5" customHeight="1" x14ac:dyDescent="0.35">
      <c r="A23" s="79" t="s">
        <v>43</v>
      </c>
      <c r="B23" s="80"/>
      <c r="C23" s="80"/>
      <c r="D23" s="81"/>
      <c r="G23" s="13"/>
      <c r="H23" s="13"/>
      <c r="I23" s="13"/>
      <c r="J23" s="13"/>
      <c r="K23" s="13"/>
      <c r="L23" s="13"/>
      <c r="M23" s="13"/>
    </row>
    <row r="24" spans="1:16" s="2" customFormat="1" x14ac:dyDescent="0.35">
      <c r="A24" s="82" t="s">
        <v>22</v>
      </c>
      <c r="B24" s="80"/>
      <c r="C24" s="80"/>
      <c r="D24" s="81"/>
      <c r="I24" s="36"/>
      <c r="J24" s="15"/>
      <c r="K24" s="15"/>
      <c r="L24" s="15"/>
      <c r="M24" s="15"/>
      <c r="N24" s="15"/>
    </row>
    <row r="25" spans="1:16" x14ac:dyDescent="0.35">
      <c r="A25" s="83"/>
      <c r="B25" s="84"/>
      <c r="C25" s="84"/>
      <c r="D25" s="85"/>
      <c r="F25" s="35" t="s">
        <v>25</v>
      </c>
      <c r="G25" s="36"/>
      <c r="H25" s="36"/>
      <c r="I25" s="16"/>
      <c r="J25" s="16"/>
      <c r="K25" s="16"/>
      <c r="L25" s="16"/>
      <c r="M25" s="16"/>
      <c r="N25" s="16"/>
      <c r="O25" s="16"/>
      <c r="P25" s="16"/>
    </row>
    <row r="26" spans="1:16" ht="13.15" x14ac:dyDescent="0.4">
      <c r="F26" s="33" t="s">
        <v>23</v>
      </c>
      <c r="G26" s="16"/>
      <c r="H26" s="37" t="s">
        <v>41</v>
      </c>
      <c r="I26" s="16"/>
      <c r="J26" s="32"/>
      <c r="K26" s="16"/>
      <c r="L26" s="16"/>
      <c r="M26" s="16"/>
      <c r="N26" s="16"/>
      <c r="P26" s="16"/>
    </row>
    <row r="27" spans="1:16" ht="13.15" x14ac:dyDescent="0.4">
      <c r="F27" s="33" t="s">
        <v>24</v>
      </c>
      <c r="G27" s="16"/>
      <c r="H27" s="37" t="s">
        <v>39</v>
      </c>
      <c r="I27" s="16"/>
      <c r="J27" s="32"/>
      <c r="K27" s="32"/>
      <c r="L27" s="16"/>
      <c r="N27" s="16"/>
      <c r="O27" s="16"/>
      <c r="P27" s="16"/>
    </row>
    <row r="28" spans="1:16" ht="13.15" x14ac:dyDescent="0.4">
      <c r="F28" s="33" t="s">
        <v>28</v>
      </c>
      <c r="G28" s="16"/>
      <c r="H28" s="37" t="s">
        <v>27</v>
      </c>
      <c r="I28" s="16"/>
      <c r="J28" s="37" t="s">
        <v>40</v>
      </c>
      <c r="K28" s="16"/>
      <c r="L28" s="16"/>
      <c r="O28" s="16"/>
      <c r="P28" s="16"/>
    </row>
    <row r="29" spans="1:16" ht="13.15" x14ac:dyDescent="0.4">
      <c r="F29" s="33"/>
      <c r="G29" s="16"/>
      <c r="H29" s="39"/>
      <c r="I29" s="16"/>
      <c r="J29" s="16"/>
      <c r="K29" s="16"/>
      <c r="L29" s="16"/>
      <c r="N29" s="17"/>
      <c r="O29" s="16"/>
      <c r="P29" s="16"/>
    </row>
    <row r="30" spans="1:16" x14ac:dyDescent="0.35">
      <c r="F30" s="34"/>
      <c r="G30" s="16"/>
      <c r="H30" s="16"/>
      <c r="I30" s="16"/>
      <c r="J30" s="16"/>
      <c r="K30" s="16"/>
      <c r="L30" s="16"/>
      <c r="N30" s="17"/>
      <c r="O30" s="16"/>
      <c r="P30" s="16"/>
    </row>
    <row r="31" spans="1:16" x14ac:dyDescent="0.35">
      <c r="F31" s="30"/>
      <c r="G31" s="16"/>
      <c r="H31" s="16"/>
      <c r="I31" s="16"/>
      <c r="J31" s="16"/>
      <c r="K31" s="16"/>
      <c r="L31" s="16"/>
      <c r="M31" s="16"/>
      <c r="N31" s="16"/>
      <c r="O31" s="16"/>
      <c r="P31" s="16"/>
    </row>
    <row r="32" spans="1:16" ht="13.15" x14ac:dyDescent="0.4">
      <c r="F32" s="29"/>
      <c r="G32" s="18"/>
      <c r="H32" s="18"/>
      <c r="I32" s="18"/>
      <c r="J32" s="18"/>
      <c r="K32" s="18"/>
      <c r="L32" s="18"/>
      <c r="M32" s="18"/>
      <c r="N32" s="18"/>
      <c r="O32" s="18"/>
    </row>
    <row r="33" spans="6:13" x14ac:dyDescent="0.35">
      <c r="I33" s="14"/>
      <c r="J33" s="14"/>
      <c r="K33" s="14"/>
      <c r="L33" s="14"/>
      <c r="M33" s="14"/>
    </row>
    <row r="34" spans="6:13" x14ac:dyDescent="0.35">
      <c r="F34" s="31"/>
    </row>
    <row r="41" spans="6:13" ht="13.9" x14ac:dyDescent="0.4">
      <c r="F41" s="3"/>
    </row>
  </sheetData>
  <mergeCells count="9">
    <mergeCell ref="A23:D23"/>
    <mergeCell ref="A24:D25"/>
    <mergeCell ref="F22:I22"/>
    <mergeCell ref="K22:N22"/>
    <mergeCell ref="A1:S1"/>
    <mergeCell ref="A3:D3"/>
    <mergeCell ref="F3:I3"/>
    <mergeCell ref="K3:N3"/>
    <mergeCell ref="A22:D22"/>
  </mergeCells>
  <phoneticPr fontId="1" type="noConversion"/>
  <pageMargins left="0.25" right="0.25"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CBAE4-FC44-4C8E-8A16-3D23BF6C0440}">
  <dimension ref="A1:U250"/>
  <sheetViews>
    <sheetView tabSelected="1" workbookViewId="0">
      <selection activeCell="O21" sqref="O21"/>
    </sheetView>
  </sheetViews>
  <sheetFormatPr defaultRowHeight="12.75" x14ac:dyDescent="0.35"/>
  <cols>
    <col min="1" max="1" width="7.59765625" customWidth="1"/>
    <col min="2" max="2" width="6.265625" customWidth="1"/>
    <col min="6" max="6" width="4.1328125" customWidth="1"/>
    <col min="7" max="7" width="5.86328125" customWidth="1"/>
    <col min="8" max="8" width="5.1328125" customWidth="1"/>
    <col min="11" max="12" width="0.73046875" customWidth="1"/>
    <col min="13" max="13" width="4" customWidth="1"/>
    <col min="14" max="14" width="4.265625" customWidth="1"/>
    <col min="15" max="15" width="3.1328125" customWidth="1"/>
    <col min="16" max="17" width="5.86328125" customWidth="1"/>
    <col min="18" max="18" width="4.265625" customWidth="1"/>
    <col min="19" max="19" width="3.59765625" customWidth="1"/>
    <col min="20" max="21" width="6" customWidth="1"/>
  </cols>
  <sheetData>
    <row r="1" spans="1:21" ht="13.9" x14ac:dyDescent="0.4">
      <c r="A1" s="44"/>
      <c r="B1" s="44"/>
      <c r="C1" s="45" t="s">
        <v>55</v>
      </c>
      <c r="D1" s="44"/>
      <c r="E1" s="44"/>
      <c r="G1" s="63">
        <f>SUM(F:F)</f>
        <v>1</v>
      </c>
      <c r="H1" s="64" t="s">
        <v>57</v>
      </c>
      <c r="I1" s="65"/>
      <c r="J1" s="102"/>
      <c r="K1" s="51"/>
      <c r="L1" s="52"/>
      <c r="M1" s="52"/>
      <c r="N1" s="61" t="s">
        <v>23</v>
      </c>
      <c r="O1" s="47"/>
      <c r="P1" s="47"/>
      <c r="Q1" s="47"/>
      <c r="R1" s="62" t="s">
        <v>48</v>
      </c>
      <c r="S1" s="48"/>
      <c r="T1" s="48"/>
      <c r="U1" s="49"/>
    </row>
    <row r="2" spans="1:21" ht="15.75" customHeight="1" x14ac:dyDescent="0.4">
      <c r="A2" s="45" t="s">
        <v>54</v>
      </c>
      <c r="B2" s="44"/>
      <c r="C2" s="44"/>
      <c r="D2" s="44"/>
      <c r="E2" s="44"/>
      <c r="G2" s="63">
        <f>SUM(N:N)</f>
        <v>1</v>
      </c>
      <c r="H2" s="64" t="s">
        <v>56</v>
      </c>
      <c r="I2" s="65"/>
      <c r="J2" s="102"/>
      <c r="K2" s="53"/>
      <c r="L2" s="95"/>
      <c r="M2" s="95" t="s">
        <v>33</v>
      </c>
      <c r="N2" s="96" t="s">
        <v>46</v>
      </c>
      <c r="O2" s="96" t="s">
        <v>47</v>
      </c>
      <c r="P2" s="96" t="s">
        <v>39</v>
      </c>
      <c r="Q2" s="96" t="s">
        <v>39</v>
      </c>
      <c r="R2" s="97" t="s">
        <v>46</v>
      </c>
      <c r="S2" s="97" t="s">
        <v>47</v>
      </c>
      <c r="T2" s="97" t="s">
        <v>39</v>
      </c>
      <c r="U2" s="50" t="s">
        <v>39</v>
      </c>
    </row>
    <row r="3" spans="1:21" ht="15.75" customHeight="1" x14ac:dyDescent="0.4">
      <c r="A3" s="45" t="s">
        <v>62</v>
      </c>
      <c r="B3" s="44"/>
      <c r="C3" s="44"/>
      <c r="D3" s="44"/>
      <c r="E3" s="44"/>
      <c r="G3" s="72"/>
      <c r="H3" s="77">
        <f>SUM(P:P)</f>
        <v>1</v>
      </c>
      <c r="I3" s="74" t="s">
        <v>49</v>
      </c>
      <c r="J3" s="103"/>
      <c r="K3" s="54">
        <v>4</v>
      </c>
      <c r="L3" s="98">
        <v>4</v>
      </c>
      <c r="M3" s="99" t="s">
        <v>0</v>
      </c>
      <c r="N3" s="100" t="str">
        <f>IF(SUMIFS($J:$J,$I:$I,$M3)&gt;0,SUMIFS($J:$J,$I:$I,$M3),"")</f>
        <v/>
      </c>
      <c r="O3" s="100" t="str">
        <f t="shared" ref="O3:O17" si="0">IFERROR(IF($N3*$K3&gt;0,$N3*$K3,""),"")</f>
        <v/>
      </c>
      <c r="P3" s="100" t="str">
        <f>IF(SUMIFS($J:$J,$I:$I,$M3,$H:$H,"y")&gt;0,SUMIFS($J:$J,$I:$I,$M3,$H:$H,"y"),"")</f>
        <v/>
      </c>
      <c r="Q3" s="100" t="str">
        <f t="shared" ref="Q3:Q17" si="1">IFERROR(IF($P3*$K3&gt;0,$P3*$K3,""),"")</f>
        <v/>
      </c>
      <c r="R3" s="101" t="str">
        <f>IF(SUMIFS($J:$J,$I:$I,$M3)&gt;0,SUMIFS($J:$J,$I:$I,$M3),"")</f>
        <v/>
      </c>
      <c r="S3" s="101" t="str">
        <f>IFERROR(IF($N3*$L3&gt;0,$N3*$L3,""),"")</f>
        <v/>
      </c>
      <c r="T3" s="101" t="str">
        <f>IF(SUMIFS($J:$J,$I:$I,$M3,$H:$H,"y")&gt;0,SUMIFS($J:$J,$I:$I,$M3,$H:$H,"y"),"")</f>
        <v/>
      </c>
      <c r="U3" s="57" t="str">
        <f>IFERROR(IF($P3*$L3&gt;0,$P3*$L3,""),"")</f>
        <v/>
      </c>
    </row>
    <row r="4" spans="1:21" ht="15.75" customHeight="1" x14ac:dyDescent="0.4">
      <c r="A4" s="45" t="s">
        <v>63</v>
      </c>
      <c r="B4" s="44"/>
      <c r="C4" s="44"/>
      <c r="D4" s="44"/>
      <c r="E4" s="44"/>
      <c r="G4" s="69">
        <f>SUM(O:O)/SUM(N:N)</f>
        <v>4</v>
      </c>
      <c r="H4" s="68" t="s">
        <v>50</v>
      </c>
      <c r="I4" s="70"/>
      <c r="J4" s="104"/>
      <c r="K4" s="54">
        <v>4</v>
      </c>
      <c r="L4" s="98">
        <v>4</v>
      </c>
      <c r="M4" s="99" t="s">
        <v>34</v>
      </c>
      <c r="N4" s="100">
        <f>IF(SUMIFS($J:$J,$I:$I,$M4)&gt;0,SUMIFS($J:$J,$I:$I,$M4),"")</f>
        <v>1</v>
      </c>
      <c r="O4" s="100">
        <f t="shared" si="0"/>
        <v>4</v>
      </c>
      <c r="P4" s="100">
        <f>IF(SUMIFS($J:$J,$I:$I,$M4,$H:$H,"y")&gt;0,SUMIFS($J:$J,$I:$I,$M4,$H:$H,"y"),"")</f>
        <v>1</v>
      </c>
      <c r="Q4" s="100">
        <f t="shared" si="1"/>
        <v>4</v>
      </c>
      <c r="R4" s="101">
        <f>IF(SUMIFS($J:$J,$I:$I,$M4)&gt;0,SUMIFS($J:$J,$I:$I,$M4),"")</f>
        <v>1</v>
      </c>
      <c r="S4" s="101">
        <f t="shared" ref="S4" si="2">IFERROR(IF($N4*$L4&gt;0,$N4*$L4,""),"")</f>
        <v>4</v>
      </c>
      <c r="T4" s="101">
        <f>IF(SUMIFS($J:$J,$I:$I,$M4,$H:$H,"y")&gt;0,SUMIFS($J:$J,$I:$I,$M4,$H:$H,"y"),"")</f>
        <v>1</v>
      </c>
      <c r="U4" s="57">
        <f t="shared" ref="U4" si="3">IFERROR(IF($P4*$L4&gt;0,$P4*$L4,""),"")</f>
        <v>4</v>
      </c>
    </row>
    <row r="5" spans="1:21" ht="15.75" customHeight="1" x14ac:dyDescent="0.4">
      <c r="A5" s="46" t="s">
        <v>64</v>
      </c>
      <c r="B5" s="44"/>
      <c r="C5" s="44"/>
      <c r="D5" s="44"/>
      <c r="E5" s="44"/>
      <c r="G5" s="66"/>
      <c r="H5" s="71">
        <f>SUM(Q:Q)/SUM(P:P)</f>
        <v>4</v>
      </c>
      <c r="I5" s="67" t="s">
        <v>51</v>
      </c>
      <c r="J5" s="104"/>
      <c r="K5" s="54">
        <v>4</v>
      </c>
      <c r="L5" s="98">
        <v>3.67</v>
      </c>
      <c r="M5" s="99" t="s">
        <v>2</v>
      </c>
      <c r="N5" s="100" t="str">
        <f>IF(SUMIFS($J:$J,$I:$I,$M5)&gt;0,SUMIFS($J:$J,$I:$I,$M5),"")</f>
        <v/>
      </c>
      <c r="O5" s="100" t="str">
        <f t="shared" si="0"/>
        <v/>
      </c>
      <c r="P5" s="100" t="str">
        <f>IF(SUMIFS($J:$J,$I:$I,$M5,$H:$H,"y")&gt;0,SUMIFS($J:$J,$I:$I,$M5,$H:$H,"y"),"")</f>
        <v/>
      </c>
      <c r="Q5" s="100" t="str">
        <f t="shared" si="1"/>
        <v/>
      </c>
      <c r="R5" s="101" t="str">
        <f>IF(SUMIFS($J:$J,$I:$I,$M5)&gt;0,SUMIFS($J:$J,$I:$I,$M5),"")</f>
        <v/>
      </c>
      <c r="S5" s="101" t="str">
        <f t="shared" ref="S5:S17" si="4">IFERROR(IF($N5*$L5&gt;0,$N5*$L5,""),"")</f>
        <v/>
      </c>
      <c r="T5" s="101" t="str">
        <f>IF(SUMIFS($J:$J,$I:$I,$M5,$H:$H,"y")&gt;0,SUMIFS($J:$J,$I:$I,$M5,$H:$H,"y"),"")</f>
        <v/>
      </c>
      <c r="U5" s="57" t="str">
        <f t="shared" ref="U5:U17" si="5">IFERROR(IF($P5*$L5&gt;0,$P5*$L5,""),"")</f>
        <v/>
      </c>
    </row>
    <row r="6" spans="1:21" ht="15.75" customHeight="1" x14ac:dyDescent="0.4">
      <c r="G6" s="69">
        <f>SUM(S:S)/SUM(R:R)</f>
        <v>4</v>
      </c>
      <c r="H6" s="68" t="s">
        <v>52</v>
      </c>
      <c r="I6" s="70"/>
      <c r="J6" s="104"/>
      <c r="K6" s="54">
        <v>3</v>
      </c>
      <c r="L6" s="98">
        <v>3.33</v>
      </c>
      <c r="M6" s="99" t="s">
        <v>3</v>
      </c>
      <c r="N6" s="100" t="str">
        <f>IF(SUMIFS($J:$J,$I:$I,$M6)&gt;0,SUMIFS($J:$J,$I:$I,$M6),"")</f>
        <v/>
      </c>
      <c r="O6" s="100" t="str">
        <f t="shared" si="0"/>
        <v/>
      </c>
      <c r="P6" s="100" t="str">
        <f>IF(SUMIFS($J:$J,$I:$I,$M6,$H:$H,"y")&gt;0,SUMIFS($J:$J,$I:$I,$M6,$H:$H,"y"),"")</f>
        <v/>
      </c>
      <c r="Q6" s="100" t="str">
        <f t="shared" si="1"/>
        <v/>
      </c>
      <c r="R6" s="101" t="str">
        <f>IF(SUMIFS($J:$J,$I:$I,$M6)&gt;0,SUMIFS($J:$J,$I:$I,$M6),"")</f>
        <v/>
      </c>
      <c r="S6" s="101" t="str">
        <f t="shared" si="4"/>
        <v/>
      </c>
      <c r="T6" s="101" t="str">
        <f>IF(SUMIFS($J:$J,$I:$I,$M6,$H:$H,"y")&gt;0,SUMIFS($J:$J,$I:$I,$M6,$H:$H,"y"),"")</f>
        <v/>
      </c>
      <c r="U6" s="57" t="str">
        <f t="shared" si="5"/>
        <v/>
      </c>
    </row>
    <row r="7" spans="1:21" ht="15.75" customHeight="1" x14ac:dyDescent="0.4">
      <c r="G7" s="72"/>
      <c r="H7" s="73">
        <f>SUM(U:U)/SUM(T:T)</f>
        <v>4</v>
      </c>
      <c r="I7" s="74" t="s">
        <v>53</v>
      </c>
      <c r="J7" s="103"/>
      <c r="K7" s="54">
        <v>3</v>
      </c>
      <c r="L7" s="98">
        <v>3</v>
      </c>
      <c r="M7" s="99" t="s">
        <v>37</v>
      </c>
      <c r="N7" s="100" t="str">
        <f>IF(SUMIFS($J:$J,$I:$I,$M7)&gt;0,SUMIFS($J:$J,$I:$I,$M7),"")</f>
        <v/>
      </c>
      <c r="O7" s="100" t="str">
        <f t="shared" si="0"/>
        <v/>
      </c>
      <c r="P7" s="100" t="str">
        <f>IF(SUMIFS($J:$J,$I:$I,$M7,$H:$H,"y")&gt;0,SUMIFS($J:$J,$I:$I,$M7,$H:$H,"y"),"")</f>
        <v/>
      </c>
      <c r="Q7" s="100" t="str">
        <f t="shared" si="1"/>
        <v/>
      </c>
      <c r="R7" s="101" t="str">
        <f>IF(SUMIFS($J:$J,$I:$I,$M7)&gt;0,SUMIFS($J:$J,$I:$I,$M7),"")</f>
        <v/>
      </c>
      <c r="S7" s="101" t="str">
        <f t="shared" si="4"/>
        <v/>
      </c>
      <c r="T7" s="101" t="str">
        <f>IF(SUMIFS($J:$J,$I:$I,$M7,$H:$H,"y")&gt;0,SUMIFS($J:$J,$I:$I,$M7,$H:$H,"y"),"")</f>
        <v/>
      </c>
      <c r="U7" s="57" t="str">
        <f t="shared" si="5"/>
        <v/>
      </c>
    </row>
    <row r="8" spans="1:21" ht="12" customHeight="1" x14ac:dyDescent="0.35">
      <c r="K8" s="54">
        <v>3</v>
      </c>
      <c r="L8" s="98">
        <v>2.67</v>
      </c>
      <c r="M8" s="99" t="s">
        <v>5</v>
      </c>
      <c r="N8" s="100" t="str">
        <f>IF(SUMIFS($J:$J,$I:$I,$M8)&gt;0,SUMIFS($J:$J,$I:$I,$M8),"")</f>
        <v/>
      </c>
      <c r="O8" s="100" t="str">
        <f t="shared" si="0"/>
        <v/>
      </c>
      <c r="P8" s="100" t="str">
        <f>IF(SUMIFS($J:$J,$I:$I,$M8,$H:$H,"y")&gt;0,SUMIFS($J:$J,$I:$I,$M8,$H:$H,"y"),"")</f>
        <v/>
      </c>
      <c r="Q8" s="100" t="str">
        <f t="shared" si="1"/>
        <v/>
      </c>
      <c r="R8" s="101" t="str">
        <f>IF(SUMIFS($J:$J,$I:$I,$M8)&gt;0,SUMIFS($J:$J,$I:$I,$M8),"")</f>
        <v/>
      </c>
      <c r="S8" s="101" t="str">
        <f t="shared" si="4"/>
        <v/>
      </c>
      <c r="T8" s="101" t="str">
        <f>IF(SUMIFS($J:$J,$I:$I,$M8,$H:$H,"y")&gt;0,SUMIFS($J:$J,$I:$I,$M8,$H:$H,"y"),"")</f>
        <v/>
      </c>
      <c r="U8" s="57" t="str">
        <f t="shared" si="5"/>
        <v/>
      </c>
    </row>
    <row r="9" spans="1:21" ht="12" customHeight="1" x14ac:dyDescent="0.35">
      <c r="A9" s="44">
        <v>1</v>
      </c>
      <c r="B9" t="s">
        <v>58</v>
      </c>
      <c r="C9" t="s">
        <v>59</v>
      </c>
      <c r="D9" t="s">
        <v>61</v>
      </c>
      <c r="E9" t="s">
        <v>32</v>
      </c>
      <c r="F9">
        <v>1</v>
      </c>
      <c r="G9" s="43" t="s">
        <v>45</v>
      </c>
      <c r="H9" s="76" t="str">
        <f>IF(OR(LEFT(C9,4)="CHEM",LEFT(C9,4)="BIOL",LEFT(C9,4)="PHYS",LEFT(C9,4)="MATH",LEFT(C9,4)="STAT",LEFT(C9,3)="NSC",),"y","")</f>
        <v>y</v>
      </c>
      <c r="I9" s="75" t="str">
        <f>IF(OR(RIGHT(G9,1)="A",RIGHT(G9,1)="B",RIGHT(G9,1)="C",RIGHT(G9,1)="D",RIGHT(G9,1)="F"),RIGHT(G9,1),IF(OR(RIGHT(G9,1)="+",RIGHT(G9,1)="-"),RIGHT(G9,2),""))</f>
        <v>A</v>
      </c>
      <c r="J9" s="105">
        <f t="shared" ref="J9:J42" si="6">IF(AND(I9&lt;&gt;"",I9&lt;&gt;"-",I9&lt;&gt;"+",F9&gt;0),$F9,"")</f>
        <v>1</v>
      </c>
      <c r="K9" s="54">
        <v>2</v>
      </c>
      <c r="L9" s="98">
        <v>2.33</v>
      </c>
      <c r="M9" s="99" t="s">
        <v>6</v>
      </c>
      <c r="N9" s="100" t="str">
        <f>IF(SUMIFS($J:$J,$I:$I,$M9)&gt;0,SUMIFS($J:$J,$I:$I,$M9),"")</f>
        <v/>
      </c>
      <c r="O9" s="100" t="str">
        <f t="shared" si="0"/>
        <v/>
      </c>
      <c r="P9" s="100" t="str">
        <f>IF(SUMIFS($J:$J,$I:$I,$M9,$H:$H,"y")&gt;0,SUMIFS($J:$J,$I:$I,$M9,$H:$H,"y"),"")</f>
        <v/>
      </c>
      <c r="Q9" s="100" t="str">
        <f t="shared" si="1"/>
        <v/>
      </c>
      <c r="R9" s="101" t="str">
        <f>IF(SUMIFS($J:$J,$I:$I,$M9)&gt;0,SUMIFS($J:$J,$I:$I,$M9),"")</f>
        <v/>
      </c>
      <c r="S9" s="101" t="str">
        <f t="shared" si="4"/>
        <v/>
      </c>
      <c r="T9" s="101" t="str">
        <f>IF(SUMIFS($J:$J,$I:$I,$M9,$H:$H,"y")&gt;0,SUMIFS($J:$J,$I:$I,$M9,$H:$H,"y"),"")</f>
        <v/>
      </c>
      <c r="U9" s="57" t="str">
        <f t="shared" si="5"/>
        <v/>
      </c>
    </row>
    <row r="10" spans="1:21" ht="12" customHeight="1" x14ac:dyDescent="0.35">
      <c r="B10" t="s">
        <v>44</v>
      </c>
      <c r="C10" t="s">
        <v>60</v>
      </c>
      <c r="E10" t="s">
        <v>32</v>
      </c>
      <c r="H10" s="76" t="str">
        <f t="shared" ref="H10:H73" si="7">IF(OR(LEFT(C10,4)="CHEM",LEFT(C10,4)="BIOL",LEFT(C10,4)="PHYS",LEFT(C10,4)="MATH",LEFT(C10,4)="STAT",LEFT(C10,3)="NSC",),"y","")</f>
        <v/>
      </c>
      <c r="I10" s="75" t="str">
        <f t="shared" ref="I10:I73" si="8">IF(OR(RIGHT(G10,1)="A",RIGHT(G10,1)="B",RIGHT(G10,1)="C",RIGHT(G10,1)="D",RIGHT(G10,1)="F"),RIGHT(G10,1),IF(OR(RIGHT(G10,1)="+",RIGHT(G10,1)="-"),RIGHT(G10,2),""))</f>
        <v/>
      </c>
      <c r="J10" s="105" t="str">
        <f t="shared" ref="J10:J73" si="9">IF(AND(I10&lt;&gt;"",I10&lt;&gt;"-",I10&lt;&gt;"+",F10&gt;0),$F10,"")</f>
        <v/>
      </c>
      <c r="K10" s="54">
        <v>2</v>
      </c>
      <c r="L10" s="98">
        <v>2</v>
      </c>
      <c r="M10" s="99" t="s">
        <v>35</v>
      </c>
      <c r="N10" s="100" t="str">
        <f>IF(SUMIFS($J:$J,$I:$I,$M10)&gt;0,SUMIFS($J:$J,$I:$I,$M10),"")</f>
        <v/>
      </c>
      <c r="O10" s="100" t="str">
        <f t="shared" si="0"/>
        <v/>
      </c>
      <c r="P10" s="100" t="str">
        <f>IF(SUMIFS($J:$J,$I:$I,$M10,$H:$H,"y")&gt;0,SUMIFS($J:$J,$I:$I,$M10,$H:$H,"y"),"")</f>
        <v/>
      </c>
      <c r="Q10" s="100" t="str">
        <f t="shared" si="1"/>
        <v/>
      </c>
      <c r="R10" s="101" t="str">
        <f>IF(SUMIFS($J:$J,$I:$I,$M10)&gt;0,SUMIFS($J:$J,$I:$I,$M10),"")</f>
        <v/>
      </c>
      <c r="S10" s="101" t="str">
        <f t="shared" si="4"/>
        <v/>
      </c>
      <c r="T10" s="101" t="str">
        <f>IF(SUMIFS($J:$J,$I:$I,$M10,$H:$H,"y")&gt;0,SUMIFS($J:$J,$I:$I,$M10,$H:$H,"y"),"")</f>
        <v/>
      </c>
      <c r="U10" s="57" t="str">
        <f t="shared" si="5"/>
        <v/>
      </c>
    </row>
    <row r="11" spans="1:21" ht="12" customHeight="1" x14ac:dyDescent="0.35">
      <c r="H11" s="76" t="str">
        <f t="shared" si="7"/>
        <v/>
      </c>
      <c r="I11" s="75" t="str">
        <f t="shared" si="8"/>
        <v/>
      </c>
      <c r="J11" s="105" t="str">
        <f t="shared" si="9"/>
        <v/>
      </c>
      <c r="K11" s="54">
        <v>2</v>
      </c>
      <c r="L11" s="98">
        <v>1.67</v>
      </c>
      <c r="M11" s="99" t="s">
        <v>8</v>
      </c>
      <c r="N11" s="100" t="str">
        <f>IF(SUMIFS($J:$J,$I:$I,$M11)&gt;0,SUMIFS($J:$J,$I:$I,$M11),"")</f>
        <v/>
      </c>
      <c r="O11" s="100" t="str">
        <f t="shared" si="0"/>
        <v/>
      </c>
      <c r="P11" s="100" t="str">
        <f>IF(SUMIFS($J:$J,$I:$I,$M11,$H:$H,"y")&gt;0,SUMIFS($J:$J,$I:$I,$M11,$H:$H,"y"),"")</f>
        <v/>
      </c>
      <c r="Q11" s="100" t="str">
        <f t="shared" si="1"/>
        <v/>
      </c>
      <c r="R11" s="101" t="str">
        <f>IF(SUMIFS($J:$J,$I:$I,$M11)&gt;0,SUMIFS($J:$J,$I:$I,$M11),"")</f>
        <v/>
      </c>
      <c r="S11" s="101" t="str">
        <f t="shared" si="4"/>
        <v/>
      </c>
      <c r="T11" s="101" t="str">
        <f>IF(SUMIFS($J:$J,$I:$I,$M11,$H:$H,"y")&gt;0,SUMIFS($J:$J,$I:$I,$M11,$H:$H,"y"),"")</f>
        <v/>
      </c>
      <c r="U11" s="57" t="str">
        <f t="shared" si="5"/>
        <v/>
      </c>
    </row>
    <row r="12" spans="1:21" ht="12" customHeight="1" x14ac:dyDescent="0.35">
      <c r="H12" s="76" t="str">
        <f t="shared" si="7"/>
        <v/>
      </c>
      <c r="I12" s="75" t="str">
        <f t="shared" si="8"/>
        <v/>
      </c>
      <c r="J12" s="105" t="str">
        <f t="shared" si="9"/>
        <v/>
      </c>
      <c r="K12" s="54">
        <v>1</v>
      </c>
      <c r="L12" s="98">
        <v>1.33</v>
      </c>
      <c r="M12" s="99" t="s">
        <v>9</v>
      </c>
      <c r="N12" s="100" t="str">
        <f>IF(SUMIFS($J:$J,$I:$I,$M12)&gt;0,SUMIFS($J:$J,$I:$I,$M12),"")</f>
        <v/>
      </c>
      <c r="O12" s="100" t="str">
        <f t="shared" si="0"/>
        <v/>
      </c>
      <c r="P12" s="100" t="str">
        <f>IF(SUMIFS($J:$J,$I:$I,$M12,$H:$H,"y")&gt;0,SUMIFS($J:$J,$I:$I,$M12,$H:$H,"y"),"")</f>
        <v/>
      </c>
      <c r="Q12" s="100" t="str">
        <f t="shared" si="1"/>
        <v/>
      </c>
      <c r="R12" s="101" t="str">
        <f>IF(SUMIFS($J:$J,$I:$I,$M12)&gt;0,SUMIFS($J:$J,$I:$I,$M12),"")</f>
        <v/>
      </c>
      <c r="S12" s="101" t="str">
        <f t="shared" si="4"/>
        <v/>
      </c>
      <c r="T12" s="101" t="str">
        <f>IF(SUMIFS($J:$J,$I:$I,$M12,$H:$H,"y")&gt;0,SUMIFS($J:$J,$I:$I,$M12,$H:$H,"y"),"")</f>
        <v/>
      </c>
      <c r="U12" s="57" t="str">
        <f t="shared" si="5"/>
        <v/>
      </c>
    </row>
    <row r="13" spans="1:21" ht="12" customHeight="1" x14ac:dyDescent="0.35">
      <c r="G13" s="43"/>
      <c r="H13" s="76" t="str">
        <f t="shared" si="7"/>
        <v/>
      </c>
      <c r="I13" s="75" t="str">
        <f t="shared" si="8"/>
        <v/>
      </c>
      <c r="J13" s="105" t="str">
        <f t="shared" si="9"/>
        <v/>
      </c>
      <c r="K13" s="54">
        <v>1</v>
      </c>
      <c r="L13" s="98">
        <v>1</v>
      </c>
      <c r="M13" s="99" t="s">
        <v>36</v>
      </c>
      <c r="N13" s="100" t="str">
        <f>IF(SUMIFS($J:$J,$I:$I,$M13)&gt;0,SUMIFS($J:$J,$I:$I,$M13),"")</f>
        <v/>
      </c>
      <c r="O13" s="100" t="str">
        <f t="shared" si="0"/>
        <v/>
      </c>
      <c r="P13" s="100" t="str">
        <f>IF(SUMIFS($J:$J,$I:$I,$M13,$H:$H,"y")&gt;0,SUMIFS($J:$J,$I:$I,$M13,$H:$H,"y"),"")</f>
        <v/>
      </c>
      <c r="Q13" s="100" t="str">
        <f t="shared" si="1"/>
        <v/>
      </c>
      <c r="R13" s="101" t="str">
        <f>IF(SUMIFS($J:$J,$I:$I,$M13)&gt;0,SUMIFS($J:$J,$I:$I,$M13),"")</f>
        <v/>
      </c>
      <c r="S13" s="101" t="str">
        <f t="shared" si="4"/>
        <v/>
      </c>
      <c r="T13" s="101" t="str">
        <f>IF(SUMIFS($J:$J,$I:$I,$M13,$H:$H,"y")&gt;0,SUMIFS($J:$J,$I:$I,$M13,$H:$H,"y"),"")</f>
        <v/>
      </c>
      <c r="U13" s="57" t="str">
        <f t="shared" si="5"/>
        <v/>
      </c>
    </row>
    <row r="14" spans="1:21" ht="12" customHeight="1" x14ac:dyDescent="0.35">
      <c r="H14" s="76" t="str">
        <f t="shared" si="7"/>
        <v/>
      </c>
      <c r="I14" s="75" t="str">
        <f t="shared" si="8"/>
        <v/>
      </c>
      <c r="J14" s="105" t="str">
        <f t="shared" si="9"/>
        <v/>
      </c>
      <c r="K14" s="54">
        <v>1</v>
      </c>
      <c r="L14" s="98">
        <v>0.67</v>
      </c>
      <c r="M14" s="99" t="s">
        <v>11</v>
      </c>
      <c r="N14" s="100" t="str">
        <f>IF(SUMIFS($J:$J,$I:$I,$M14)&gt;0,SUMIFS($J:$J,$I:$I,$M14),"")</f>
        <v/>
      </c>
      <c r="O14" s="100" t="str">
        <f t="shared" si="0"/>
        <v/>
      </c>
      <c r="P14" s="100" t="str">
        <f>IF(SUMIFS($J:$J,$I:$I,$M14,$H:$H,"y")&gt;0,SUMIFS($J:$J,$I:$I,$M14,$H:$H,"y"),"")</f>
        <v/>
      </c>
      <c r="Q14" s="100" t="str">
        <f t="shared" si="1"/>
        <v/>
      </c>
      <c r="R14" s="101" t="str">
        <f>IF(SUMIFS($J:$J,$I:$I,$M14)&gt;0,SUMIFS($J:$J,$I:$I,$M14),"")</f>
        <v/>
      </c>
      <c r="S14" s="101" t="str">
        <f t="shared" si="4"/>
        <v/>
      </c>
      <c r="T14" s="101" t="str">
        <f>IF(SUMIFS($J:$J,$I:$I,$M14,$H:$H,"y")&gt;0,SUMIFS($J:$J,$I:$I,$M14,$H:$H,"y"),"")</f>
        <v/>
      </c>
      <c r="U14" s="57" t="str">
        <f t="shared" si="5"/>
        <v/>
      </c>
    </row>
    <row r="15" spans="1:21" ht="12" customHeight="1" x14ac:dyDescent="0.35">
      <c r="H15" s="76" t="str">
        <f t="shared" si="7"/>
        <v/>
      </c>
      <c r="I15" s="75" t="str">
        <f t="shared" si="8"/>
        <v/>
      </c>
      <c r="J15" s="105" t="str">
        <f t="shared" si="9"/>
        <v/>
      </c>
      <c r="K15" s="54">
        <v>0</v>
      </c>
      <c r="L15" s="98">
        <v>0</v>
      </c>
      <c r="M15" s="99" t="s">
        <v>12</v>
      </c>
      <c r="N15" s="100" t="str">
        <f>IF(SUMIFS($J:$J,$I:$I,$M15)&gt;0,SUMIFS($J:$J,$I:$I,$M15),"")</f>
        <v/>
      </c>
      <c r="O15" s="100" t="str">
        <f t="shared" si="0"/>
        <v/>
      </c>
      <c r="P15" s="100" t="str">
        <f>IF(SUMIFS($J:$J,$I:$I,$M15,$H:$H,"y")&gt;0,SUMIFS($J:$J,$I:$I,$M15,$H:$H,"y"),"")</f>
        <v/>
      </c>
      <c r="Q15" s="100" t="str">
        <f t="shared" si="1"/>
        <v/>
      </c>
      <c r="R15" s="101" t="str">
        <f>IF(SUMIFS($J:$J,$I:$I,$M15)&gt;0,SUMIFS($J:$J,$I:$I,$M15),"")</f>
        <v/>
      </c>
      <c r="S15" s="101" t="str">
        <f t="shared" si="4"/>
        <v/>
      </c>
      <c r="T15" s="101" t="str">
        <f>IF(SUMIFS($J:$J,$I:$I,$M15,$H:$H,"y")&gt;0,SUMIFS($J:$J,$I:$I,$M15,$H:$H,"y"),"")</f>
        <v/>
      </c>
      <c r="U15" s="57" t="str">
        <f t="shared" si="5"/>
        <v/>
      </c>
    </row>
    <row r="16" spans="1:21" ht="12" customHeight="1" x14ac:dyDescent="0.35">
      <c r="H16" s="76" t="str">
        <f t="shared" si="7"/>
        <v/>
      </c>
      <c r="I16" s="75" t="str">
        <f t="shared" si="8"/>
        <v/>
      </c>
      <c r="J16" s="105" t="str">
        <f t="shared" si="9"/>
        <v/>
      </c>
      <c r="K16" s="54">
        <v>0</v>
      </c>
      <c r="L16" s="98">
        <v>0</v>
      </c>
      <c r="M16" s="106" t="s">
        <v>65</v>
      </c>
      <c r="N16" s="100" t="str">
        <f>IF(SUMIFS($J:$J,$I:$I,$M16)&gt;0,SUMIFS($J:$J,$I:$I,$M16),"")</f>
        <v/>
      </c>
      <c r="O16" s="100" t="str">
        <f t="shared" si="0"/>
        <v/>
      </c>
      <c r="P16" s="100" t="str">
        <f>IF(SUMIFS($J:$J,$I:$I,$M16,$H:$H,"y")&gt;0,SUMIFS($J:$J,$I:$I,$M16,$H:$H,"y"),"")</f>
        <v/>
      </c>
      <c r="Q16" s="100" t="str">
        <f t="shared" si="1"/>
        <v/>
      </c>
      <c r="R16" s="101" t="str">
        <f>IF(SUMIFS($J:$J,$I:$I,$M16)&gt;0,SUMIFS($J:$J,$I:$I,$M16),"")</f>
        <v/>
      </c>
      <c r="S16" s="101" t="str">
        <f t="shared" si="4"/>
        <v/>
      </c>
      <c r="T16" s="101" t="str">
        <f>IF(SUMIFS($J:$J,$I:$I,$M16,$H:$H,"y")&gt;0,SUMIFS($J:$J,$I:$I,$M16,$H:$H,"y"),"")</f>
        <v/>
      </c>
      <c r="U16" s="57" t="str">
        <f t="shared" si="5"/>
        <v/>
      </c>
    </row>
    <row r="17" spans="7:21" ht="12" customHeight="1" x14ac:dyDescent="0.35">
      <c r="H17" s="76" t="str">
        <f t="shared" si="7"/>
        <v/>
      </c>
      <c r="I17" s="75" t="str">
        <f t="shared" si="8"/>
        <v/>
      </c>
      <c r="J17" s="105" t="str">
        <f t="shared" si="9"/>
        <v/>
      </c>
      <c r="K17" s="55">
        <v>0</v>
      </c>
      <c r="L17" s="56">
        <v>0</v>
      </c>
      <c r="M17" s="94" t="s">
        <v>66</v>
      </c>
      <c r="N17" s="58" t="str">
        <f>IF(SUMIFS($J:$J,$I:$I,$M17)&gt;0,SUMIFS($J:$J,$I:$I,$M17),"")</f>
        <v/>
      </c>
      <c r="O17" s="58" t="str">
        <f t="shared" si="0"/>
        <v/>
      </c>
      <c r="P17" s="58" t="str">
        <f>IF(SUMIFS($J:$J,$I:$I,$M17,$H:$H,"y")&gt;0,SUMIFS($J:$J,$I:$I,$M17,$H:$H,"y"),"")</f>
        <v/>
      </c>
      <c r="Q17" s="58" t="str">
        <f t="shared" si="1"/>
        <v/>
      </c>
      <c r="R17" s="59" t="str">
        <f>IF(SUMIFS($J:$J,$I:$I,$M17)&gt;0,SUMIFS($J:$J,$I:$I,$M17),"")</f>
        <v/>
      </c>
      <c r="S17" s="59" t="str">
        <f t="shared" si="4"/>
        <v/>
      </c>
      <c r="T17" s="59" t="str">
        <f>IF(SUMIFS($J:$J,$I:$I,$M17,$H:$H,"y")&gt;0,SUMIFS($J:$J,$I:$I,$M17,$H:$H,"y"),"")</f>
        <v/>
      </c>
      <c r="U17" s="60" t="str">
        <f t="shared" si="5"/>
        <v/>
      </c>
    </row>
    <row r="18" spans="7:21" ht="12" customHeight="1" x14ac:dyDescent="0.35">
      <c r="H18" s="76" t="str">
        <f t="shared" si="7"/>
        <v/>
      </c>
      <c r="I18" s="75" t="str">
        <f t="shared" si="8"/>
        <v/>
      </c>
      <c r="J18" s="105" t="str">
        <f t="shared" si="9"/>
        <v/>
      </c>
      <c r="N18" s="78"/>
    </row>
    <row r="19" spans="7:21" ht="12" customHeight="1" x14ac:dyDescent="0.35">
      <c r="G19" s="43"/>
      <c r="H19" s="76" t="str">
        <f t="shared" si="7"/>
        <v/>
      </c>
      <c r="I19" s="75" t="str">
        <f t="shared" si="8"/>
        <v/>
      </c>
      <c r="J19" s="105" t="str">
        <f t="shared" si="9"/>
        <v/>
      </c>
    </row>
    <row r="20" spans="7:21" ht="12" customHeight="1" x14ac:dyDescent="0.35">
      <c r="H20" s="76" t="str">
        <f t="shared" si="7"/>
        <v/>
      </c>
      <c r="I20" s="75" t="str">
        <f t="shared" si="8"/>
        <v/>
      </c>
      <c r="J20" s="105" t="str">
        <f t="shared" si="9"/>
        <v/>
      </c>
    </row>
    <row r="21" spans="7:21" ht="12" customHeight="1" x14ac:dyDescent="0.35">
      <c r="H21" s="76" t="str">
        <f t="shared" si="7"/>
        <v/>
      </c>
      <c r="I21" s="75" t="str">
        <f t="shared" si="8"/>
        <v/>
      </c>
      <c r="J21" s="105" t="str">
        <f t="shared" si="9"/>
        <v/>
      </c>
    </row>
    <row r="22" spans="7:21" ht="12" customHeight="1" x14ac:dyDescent="0.35">
      <c r="H22" s="76" t="str">
        <f t="shared" si="7"/>
        <v/>
      </c>
      <c r="I22" s="75" t="str">
        <f t="shared" si="8"/>
        <v/>
      </c>
      <c r="J22" s="105" t="str">
        <f t="shared" si="9"/>
        <v/>
      </c>
    </row>
    <row r="23" spans="7:21" ht="12" customHeight="1" x14ac:dyDescent="0.35">
      <c r="H23" s="76" t="str">
        <f t="shared" si="7"/>
        <v/>
      </c>
      <c r="I23" s="75" t="str">
        <f t="shared" si="8"/>
        <v/>
      </c>
      <c r="J23" s="105" t="str">
        <f t="shared" si="9"/>
        <v/>
      </c>
    </row>
    <row r="24" spans="7:21" ht="12" customHeight="1" x14ac:dyDescent="0.35">
      <c r="H24" s="76" t="str">
        <f t="shared" si="7"/>
        <v/>
      </c>
      <c r="I24" s="75" t="str">
        <f t="shared" si="8"/>
        <v/>
      </c>
      <c r="J24" s="105" t="str">
        <f t="shared" si="9"/>
        <v/>
      </c>
    </row>
    <row r="25" spans="7:21" ht="12" customHeight="1" x14ac:dyDescent="0.35">
      <c r="H25" s="76" t="str">
        <f t="shared" si="7"/>
        <v/>
      </c>
      <c r="I25" s="75" t="str">
        <f t="shared" si="8"/>
        <v/>
      </c>
      <c r="J25" s="105" t="str">
        <f t="shared" si="9"/>
        <v/>
      </c>
    </row>
    <row r="26" spans="7:21" ht="12" customHeight="1" x14ac:dyDescent="0.35">
      <c r="H26" s="76" t="str">
        <f t="shared" si="7"/>
        <v/>
      </c>
      <c r="I26" s="75" t="str">
        <f t="shared" si="8"/>
        <v/>
      </c>
      <c r="J26" s="105" t="str">
        <f t="shared" si="9"/>
        <v/>
      </c>
    </row>
    <row r="27" spans="7:21" ht="12" customHeight="1" x14ac:dyDescent="0.35">
      <c r="H27" s="76" t="str">
        <f t="shared" si="7"/>
        <v/>
      </c>
      <c r="I27" s="75" t="str">
        <f t="shared" si="8"/>
        <v/>
      </c>
      <c r="J27" s="105" t="str">
        <f t="shared" si="9"/>
        <v/>
      </c>
    </row>
    <row r="28" spans="7:21" ht="12" customHeight="1" x14ac:dyDescent="0.35">
      <c r="H28" s="76" t="str">
        <f t="shared" si="7"/>
        <v/>
      </c>
      <c r="I28" s="75" t="str">
        <f t="shared" si="8"/>
        <v/>
      </c>
      <c r="J28" s="105" t="str">
        <f t="shared" si="9"/>
        <v/>
      </c>
    </row>
    <row r="29" spans="7:21" ht="12" customHeight="1" x14ac:dyDescent="0.35">
      <c r="H29" s="76" t="str">
        <f t="shared" si="7"/>
        <v/>
      </c>
      <c r="I29" s="75" t="str">
        <f t="shared" si="8"/>
        <v/>
      </c>
      <c r="J29" s="105" t="str">
        <f t="shared" si="9"/>
        <v/>
      </c>
    </row>
    <row r="30" spans="7:21" ht="12" customHeight="1" x14ac:dyDescent="0.35">
      <c r="H30" s="76" t="str">
        <f t="shared" si="7"/>
        <v/>
      </c>
      <c r="I30" s="75" t="str">
        <f t="shared" si="8"/>
        <v/>
      </c>
      <c r="J30" s="105" t="str">
        <f t="shared" si="9"/>
        <v/>
      </c>
    </row>
    <row r="31" spans="7:21" ht="12" customHeight="1" x14ac:dyDescent="0.35">
      <c r="H31" s="76" t="str">
        <f t="shared" si="7"/>
        <v/>
      </c>
      <c r="I31" s="75" t="str">
        <f t="shared" si="8"/>
        <v/>
      </c>
      <c r="J31" s="105" t="str">
        <f t="shared" si="9"/>
        <v/>
      </c>
    </row>
    <row r="32" spans="7:21" ht="12" customHeight="1" x14ac:dyDescent="0.35">
      <c r="H32" s="76" t="str">
        <f t="shared" si="7"/>
        <v/>
      </c>
      <c r="I32" s="75" t="str">
        <f t="shared" si="8"/>
        <v/>
      </c>
      <c r="J32" s="105" t="str">
        <f t="shared" si="9"/>
        <v/>
      </c>
    </row>
    <row r="33" spans="8:10" ht="12" customHeight="1" x14ac:dyDescent="0.35">
      <c r="H33" s="76" t="str">
        <f t="shared" si="7"/>
        <v/>
      </c>
      <c r="I33" s="75" t="str">
        <f t="shared" si="8"/>
        <v/>
      </c>
      <c r="J33" s="105" t="str">
        <f t="shared" si="9"/>
        <v/>
      </c>
    </row>
    <row r="34" spans="8:10" ht="12" customHeight="1" x14ac:dyDescent="0.35">
      <c r="H34" s="76" t="str">
        <f t="shared" si="7"/>
        <v/>
      </c>
      <c r="I34" s="75" t="str">
        <f t="shared" si="8"/>
        <v/>
      </c>
      <c r="J34" s="105" t="str">
        <f t="shared" si="9"/>
        <v/>
      </c>
    </row>
    <row r="35" spans="8:10" ht="12" customHeight="1" x14ac:dyDescent="0.35">
      <c r="H35" s="76" t="str">
        <f t="shared" si="7"/>
        <v/>
      </c>
      <c r="I35" s="75" t="str">
        <f t="shared" si="8"/>
        <v/>
      </c>
      <c r="J35" s="105" t="str">
        <f t="shared" si="9"/>
        <v/>
      </c>
    </row>
    <row r="36" spans="8:10" ht="12" customHeight="1" x14ac:dyDescent="0.35">
      <c r="H36" s="76" t="str">
        <f t="shared" si="7"/>
        <v/>
      </c>
      <c r="I36" s="75" t="str">
        <f t="shared" si="8"/>
        <v/>
      </c>
      <c r="J36" s="105" t="str">
        <f t="shared" si="9"/>
        <v/>
      </c>
    </row>
    <row r="37" spans="8:10" ht="12" customHeight="1" x14ac:dyDescent="0.35">
      <c r="H37" s="76" t="str">
        <f t="shared" si="7"/>
        <v/>
      </c>
      <c r="I37" s="75" t="str">
        <f t="shared" si="8"/>
        <v/>
      </c>
      <c r="J37" s="105" t="str">
        <f t="shared" si="9"/>
        <v/>
      </c>
    </row>
    <row r="38" spans="8:10" ht="12" customHeight="1" x14ac:dyDescent="0.35">
      <c r="H38" s="76" t="str">
        <f t="shared" si="7"/>
        <v/>
      </c>
      <c r="I38" s="75" t="str">
        <f t="shared" si="8"/>
        <v/>
      </c>
      <c r="J38" s="105" t="str">
        <f t="shared" si="9"/>
        <v/>
      </c>
    </row>
    <row r="39" spans="8:10" ht="12" customHeight="1" x14ac:dyDescent="0.35">
      <c r="H39" s="76" t="str">
        <f t="shared" si="7"/>
        <v/>
      </c>
      <c r="I39" s="75" t="str">
        <f t="shared" si="8"/>
        <v/>
      </c>
      <c r="J39" s="105" t="str">
        <f t="shared" si="9"/>
        <v/>
      </c>
    </row>
    <row r="40" spans="8:10" ht="12" customHeight="1" x14ac:dyDescent="0.35">
      <c r="H40" s="76" t="str">
        <f t="shared" si="7"/>
        <v/>
      </c>
      <c r="I40" s="75" t="str">
        <f t="shared" si="8"/>
        <v/>
      </c>
      <c r="J40" s="105" t="str">
        <f t="shared" si="9"/>
        <v/>
      </c>
    </row>
    <row r="41" spans="8:10" ht="12" customHeight="1" x14ac:dyDescent="0.35">
      <c r="H41" s="76" t="str">
        <f t="shared" si="7"/>
        <v/>
      </c>
      <c r="I41" s="75" t="str">
        <f t="shared" si="8"/>
        <v/>
      </c>
      <c r="J41" s="105" t="str">
        <f t="shared" si="9"/>
        <v/>
      </c>
    </row>
    <row r="42" spans="8:10" ht="12" customHeight="1" x14ac:dyDescent="0.35">
      <c r="H42" s="76" t="str">
        <f t="shared" si="7"/>
        <v/>
      </c>
      <c r="I42" s="75" t="str">
        <f t="shared" si="8"/>
        <v/>
      </c>
      <c r="J42" s="105" t="str">
        <f t="shared" si="9"/>
        <v/>
      </c>
    </row>
    <row r="43" spans="8:10" ht="12" customHeight="1" x14ac:dyDescent="0.35">
      <c r="H43" s="76" t="str">
        <f t="shared" si="7"/>
        <v/>
      </c>
      <c r="I43" s="75" t="str">
        <f t="shared" si="8"/>
        <v/>
      </c>
      <c r="J43" s="105" t="str">
        <f t="shared" si="9"/>
        <v/>
      </c>
    </row>
    <row r="44" spans="8:10" ht="12" customHeight="1" x14ac:dyDescent="0.35">
      <c r="H44" s="76" t="str">
        <f t="shared" si="7"/>
        <v/>
      </c>
      <c r="I44" s="75" t="str">
        <f t="shared" si="8"/>
        <v/>
      </c>
      <c r="J44" s="105" t="str">
        <f t="shared" si="9"/>
        <v/>
      </c>
    </row>
    <row r="45" spans="8:10" ht="12" customHeight="1" x14ac:dyDescent="0.35">
      <c r="H45" s="76" t="str">
        <f t="shared" si="7"/>
        <v/>
      </c>
      <c r="I45" s="75" t="str">
        <f t="shared" si="8"/>
        <v/>
      </c>
      <c r="J45" s="105" t="str">
        <f t="shared" si="9"/>
        <v/>
      </c>
    </row>
    <row r="46" spans="8:10" ht="12" customHeight="1" x14ac:dyDescent="0.35">
      <c r="H46" s="76" t="str">
        <f t="shared" si="7"/>
        <v/>
      </c>
      <c r="I46" s="75" t="str">
        <f t="shared" si="8"/>
        <v/>
      </c>
      <c r="J46" s="105" t="str">
        <f t="shared" si="9"/>
        <v/>
      </c>
    </row>
    <row r="47" spans="8:10" ht="12" customHeight="1" x14ac:dyDescent="0.35">
      <c r="H47" s="76" t="str">
        <f t="shared" si="7"/>
        <v/>
      </c>
      <c r="I47" s="75" t="str">
        <f t="shared" si="8"/>
        <v/>
      </c>
      <c r="J47" s="105" t="str">
        <f t="shared" si="9"/>
        <v/>
      </c>
    </row>
    <row r="48" spans="8:10" ht="12" customHeight="1" x14ac:dyDescent="0.35">
      <c r="H48" s="76" t="str">
        <f t="shared" si="7"/>
        <v/>
      </c>
      <c r="I48" s="75" t="str">
        <f t="shared" si="8"/>
        <v/>
      </c>
      <c r="J48" s="105" t="str">
        <f t="shared" si="9"/>
        <v/>
      </c>
    </row>
    <row r="49" spans="8:10" ht="12" customHeight="1" x14ac:dyDescent="0.35">
      <c r="H49" s="76" t="str">
        <f t="shared" si="7"/>
        <v/>
      </c>
      <c r="I49" s="75" t="str">
        <f t="shared" si="8"/>
        <v/>
      </c>
      <c r="J49" s="105" t="str">
        <f t="shared" si="9"/>
        <v/>
      </c>
    </row>
    <row r="50" spans="8:10" ht="12" customHeight="1" x14ac:dyDescent="0.35">
      <c r="H50" s="76" t="str">
        <f t="shared" si="7"/>
        <v/>
      </c>
      <c r="I50" s="75" t="str">
        <f t="shared" si="8"/>
        <v/>
      </c>
      <c r="J50" s="105" t="str">
        <f t="shared" si="9"/>
        <v/>
      </c>
    </row>
    <row r="51" spans="8:10" ht="12" customHeight="1" x14ac:dyDescent="0.35">
      <c r="H51" s="76" t="str">
        <f t="shared" si="7"/>
        <v/>
      </c>
      <c r="I51" s="75" t="str">
        <f t="shared" si="8"/>
        <v/>
      </c>
      <c r="J51" s="105" t="str">
        <f t="shared" si="9"/>
        <v/>
      </c>
    </row>
    <row r="52" spans="8:10" ht="12" customHeight="1" x14ac:dyDescent="0.35">
      <c r="H52" s="76" t="str">
        <f t="shared" si="7"/>
        <v/>
      </c>
      <c r="I52" s="75" t="str">
        <f t="shared" si="8"/>
        <v/>
      </c>
      <c r="J52" s="105" t="str">
        <f t="shared" si="9"/>
        <v/>
      </c>
    </row>
    <row r="53" spans="8:10" ht="12" customHeight="1" x14ac:dyDescent="0.35">
      <c r="H53" s="76" t="str">
        <f t="shared" si="7"/>
        <v/>
      </c>
      <c r="I53" s="75" t="str">
        <f t="shared" si="8"/>
        <v/>
      </c>
      <c r="J53" s="105" t="str">
        <f t="shared" si="9"/>
        <v/>
      </c>
    </row>
    <row r="54" spans="8:10" ht="12" customHeight="1" x14ac:dyDescent="0.35">
      <c r="H54" s="76" t="str">
        <f t="shared" si="7"/>
        <v/>
      </c>
      <c r="I54" s="75" t="str">
        <f t="shared" si="8"/>
        <v/>
      </c>
      <c r="J54" s="105" t="str">
        <f t="shared" si="9"/>
        <v/>
      </c>
    </row>
    <row r="55" spans="8:10" ht="12" customHeight="1" x14ac:dyDescent="0.35">
      <c r="H55" s="76" t="str">
        <f t="shared" si="7"/>
        <v/>
      </c>
      <c r="I55" s="75" t="str">
        <f t="shared" si="8"/>
        <v/>
      </c>
      <c r="J55" s="105" t="str">
        <f t="shared" si="9"/>
        <v/>
      </c>
    </row>
    <row r="56" spans="8:10" ht="12" customHeight="1" x14ac:dyDescent="0.35">
      <c r="H56" s="76" t="str">
        <f t="shared" si="7"/>
        <v/>
      </c>
      <c r="I56" s="75" t="str">
        <f t="shared" si="8"/>
        <v/>
      </c>
      <c r="J56" s="105" t="str">
        <f t="shared" si="9"/>
        <v/>
      </c>
    </row>
    <row r="57" spans="8:10" ht="12" customHeight="1" x14ac:dyDescent="0.35">
      <c r="H57" s="76" t="str">
        <f t="shared" si="7"/>
        <v/>
      </c>
      <c r="I57" s="75" t="str">
        <f t="shared" si="8"/>
        <v/>
      </c>
      <c r="J57" s="105" t="str">
        <f t="shared" si="9"/>
        <v/>
      </c>
    </row>
    <row r="58" spans="8:10" ht="12" customHeight="1" x14ac:dyDescent="0.35">
      <c r="H58" s="76" t="str">
        <f t="shared" si="7"/>
        <v/>
      </c>
      <c r="I58" s="75" t="str">
        <f t="shared" si="8"/>
        <v/>
      </c>
      <c r="J58" s="105" t="str">
        <f t="shared" si="9"/>
        <v/>
      </c>
    </row>
    <row r="59" spans="8:10" ht="12" customHeight="1" x14ac:dyDescent="0.35">
      <c r="H59" s="76" t="str">
        <f t="shared" si="7"/>
        <v/>
      </c>
      <c r="I59" s="75" t="str">
        <f t="shared" si="8"/>
        <v/>
      </c>
      <c r="J59" s="105" t="str">
        <f t="shared" si="9"/>
        <v/>
      </c>
    </row>
    <row r="60" spans="8:10" ht="12" customHeight="1" x14ac:dyDescent="0.35">
      <c r="H60" s="76" t="str">
        <f t="shared" si="7"/>
        <v/>
      </c>
      <c r="I60" s="75" t="str">
        <f t="shared" si="8"/>
        <v/>
      </c>
      <c r="J60" s="105" t="str">
        <f t="shared" si="9"/>
        <v/>
      </c>
    </row>
    <row r="61" spans="8:10" ht="12" customHeight="1" x14ac:dyDescent="0.35">
      <c r="H61" s="76" t="str">
        <f t="shared" si="7"/>
        <v/>
      </c>
      <c r="I61" s="75" t="str">
        <f t="shared" si="8"/>
        <v/>
      </c>
      <c r="J61" s="105" t="str">
        <f t="shared" si="9"/>
        <v/>
      </c>
    </row>
    <row r="62" spans="8:10" ht="12" customHeight="1" x14ac:dyDescent="0.35">
      <c r="H62" s="76" t="str">
        <f t="shared" si="7"/>
        <v/>
      </c>
      <c r="I62" s="75" t="str">
        <f t="shared" si="8"/>
        <v/>
      </c>
      <c r="J62" s="105" t="str">
        <f t="shared" si="9"/>
        <v/>
      </c>
    </row>
    <row r="63" spans="8:10" ht="12" customHeight="1" x14ac:dyDescent="0.35">
      <c r="H63" s="76" t="str">
        <f t="shared" si="7"/>
        <v/>
      </c>
      <c r="I63" s="75" t="str">
        <f t="shared" si="8"/>
        <v/>
      </c>
      <c r="J63" s="105" t="str">
        <f t="shared" si="9"/>
        <v/>
      </c>
    </row>
    <row r="64" spans="8:10" ht="12" customHeight="1" x14ac:dyDescent="0.35">
      <c r="H64" s="76" t="str">
        <f t="shared" si="7"/>
        <v/>
      </c>
      <c r="I64" s="75" t="str">
        <f t="shared" si="8"/>
        <v/>
      </c>
      <c r="J64" s="105" t="str">
        <f t="shared" si="9"/>
        <v/>
      </c>
    </row>
    <row r="65" spans="8:10" x14ac:dyDescent="0.35">
      <c r="H65" s="76" t="str">
        <f t="shared" si="7"/>
        <v/>
      </c>
      <c r="I65" s="75" t="str">
        <f t="shared" si="8"/>
        <v/>
      </c>
      <c r="J65" s="105" t="str">
        <f t="shared" si="9"/>
        <v/>
      </c>
    </row>
    <row r="66" spans="8:10" x14ac:dyDescent="0.35">
      <c r="H66" s="76" t="str">
        <f t="shared" si="7"/>
        <v/>
      </c>
      <c r="I66" s="75" t="str">
        <f t="shared" si="8"/>
        <v/>
      </c>
      <c r="J66" s="105" t="str">
        <f t="shared" si="9"/>
        <v/>
      </c>
    </row>
    <row r="67" spans="8:10" x14ac:dyDescent="0.35">
      <c r="H67" s="76" t="str">
        <f t="shared" si="7"/>
        <v/>
      </c>
      <c r="I67" s="75" t="str">
        <f t="shared" si="8"/>
        <v/>
      </c>
      <c r="J67" s="105" t="str">
        <f t="shared" si="9"/>
        <v/>
      </c>
    </row>
    <row r="68" spans="8:10" x14ac:dyDescent="0.35">
      <c r="H68" s="76" t="str">
        <f t="shared" si="7"/>
        <v/>
      </c>
      <c r="I68" s="75" t="str">
        <f t="shared" si="8"/>
        <v/>
      </c>
      <c r="J68" s="105" t="str">
        <f t="shared" si="9"/>
        <v/>
      </c>
    </row>
    <row r="69" spans="8:10" x14ac:dyDescent="0.35">
      <c r="H69" s="76" t="str">
        <f t="shared" si="7"/>
        <v/>
      </c>
      <c r="I69" s="75" t="str">
        <f t="shared" si="8"/>
        <v/>
      </c>
      <c r="J69" s="105" t="str">
        <f t="shared" si="9"/>
        <v/>
      </c>
    </row>
    <row r="70" spans="8:10" x14ac:dyDescent="0.35">
      <c r="H70" s="76" t="str">
        <f t="shared" si="7"/>
        <v/>
      </c>
      <c r="I70" s="75" t="str">
        <f t="shared" si="8"/>
        <v/>
      </c>
      <c r="J70" s="105" t="str">
        <f t="shared" si="9"/>
        <v/>
      </c>
    </row>
    <row r="71" spans="8:10" x14ac:dyDescent="0.35">
      <c r="H71" s="76" t="str">
        <f t="shared" si="7"/>
        <v/>
      </c>
      <c r="I71" s="75" t="str">
        <f t="shared" si="8"/>
        <v/>
      </c>
      <c r="J71" s="105" t="str">
        <f t="shared" si="9"/>
        <v/>
      </c>
    </row>
    <row r="72" spans="8:10" x14ac:dyDescent="0.35">
      <c r="H72" s="76" t="str">
        <f t="shared" si="7"/>
        <v/>
      </c>
      <c r="I72" s="75" t="str">
        <f t="shared" si="8"/>
        <v/>
      </c>
      <c r="J72" s="105" t="str">
        <f t="shared" si="9"/>
        <v/>
      </c>
    </row>
    <row r="73" spans="8:10" x14ac:dyDescent="0.35">
      <c r="H73" s="76" t="str">
        <f t="shared" si="7"/>
        <v/>
      </c>
      <c r="I73" s="75" t="str">
        <f t="shared" si="8"/>
        <v/>
      </c>
      <c r="J73" s="105" t="str">
        <f t="shared" si="9"/>
        <v/>
      </c>
    </row>
    <row r="74" spans="8:10" x14ac:dyDescent="0.35">
      <c r="H74" s="76" t="str">
        <f t="shared" ref="H74:H137" si="10">IF(OR(LEFT(C74,4)="CHEM",LEFT(C74,4)="BIOL",LEFT(C74,4)="PHYS",LEFT(C74,4)="MATH",LEFT(C74,4)="STAT",LEFT(C74,3)="NSC",),"y","")</f>
        <v/>
      </c>
      <c r="I74" s="75" t="str">
        <f t="shared" ref="I74:I137" si="11">IF(OR(RIGHT(G74,1)="A",RIGHT(G74,1)="B",RIGHT(G74,1)="C",RIGHT(G74,1)="D",RIGHT(G74,1)="F"),RIGHT(G74,1),IF(OR(RIGHT(G74,1)="+",RIGHT(G74,1)="-"),RIGHT(G74,2),""))</f>
        <v/>
      </c>
      <c r="J74" s="105" t="str">
        <f t="shared" ref="J74:J137" si="12">IF(AND(I74&lt;&gt;"",I74&lt;&gt;"-",I74&lt;&gt;"+",F74&gt;0),$F74,"")</f>
        <v/>
      </c>
    </row>
    <row r="75" spans="8:10" x14ac:dyDescent="0.35">
      <c r="H75" s="76" t="str">
        <f t="shared" si="10"/>
        <v/>
      </c>
      <c r="I75" s="75" t="str">
        <f t="shared" si="11"/>
        <v/>
      </c>
      <c r="J75" s="105" t="str">
        <f t="shared" si="12"/>
        <v/>
      </c>
    </row>
    <row r="76" spans="8:10" x14ac:dyDescent="0.35">
      <c r="H76" s="76" t="str">
        <f t="shared" si="10"/>
        <v/>
      </c>
      <c r="I76" s="75" t="str">
        <f t="shared" si="11"/>
        <v/>
      </c>
      <c r="J76" s="105" t="str">
        <f t="shared" si="12"/>
        <v/>
      </c>
    </row>
    <row r="77" spans="8:10" x14ac:dyDescent="0.35">
      <c r="H77" s="76" t="str">
        <f t="shared" si="10"/>
        <v/>
      </c>
      <c r="I77" s="75" t="str">
        <f t="shared" si="11"/>
        <v/>
      </c>
      <c r="J77" s="105" t="str">
        <f t="shared" si="12"/>
        <v/>
      </c>
    </row>
    <row r="78" spans="8:10" x14ac:dyDescent="0.35">
      <c r="H78" s="76" t="str">
        <f t="shared" si="10"/>
        <v/>
      </c>
      <c r="I78" s="75" t="str">
        <f t="shared" si="11"/>
        <v/>
      </c>
      <c r="J78" s="105" t="str">
        <f t="shared" si="12"/>
        <v/>
      </c>
    </row>
    <row r="79" spans="8:10" x14ac:dyDescent="0.35">
      <c r="H79" s="76" t="str">
        <f t="shared" si="10"/>
        <v/>
      </c>
      <c r="I79" s="75" t="str">
        <f t="shared" si="11"/>
        <v/>
      </c>
      <c r="J79" s="105" t="str">
        <f t="shared" si="12"/>
        <v/>
      </c>
    </row>
    <row r="80" spans="8:10" x14ac:dyDescent="0.35">
      <c r="H80" s="76" t="str">
        <f t="shared" si="10"/>
        <v/>
      </c>
      <c r="I80" s="75" t="str">
        <f t="shared" si="11"/>
        <v/>
      </c>
      <c r="J80" s="105" t="str">
        <f t="shared" si="12"/>
        <v/>
      </c>
    </row>
    <row r="81" spans="8:10" x14ac:dyDescent="0.35">
      <c r="H81" s="76" t="str">
        <f t="shared" si="10"/>
        <v/>
      </c>
      <c r="I81" s="75" t="str">
        <f t="shared" si="11"/>
        <v/>
      </c>
      <c r="J81" s="105" t="str">
        <f t="shared" si="12"/>
        <v/>
      </c>
    </row>
    <row r="82" spans="8:10" x14ac:dyDescent="0.35">
      <c r="H82" s="76" t="str">
        <f t="shared" si="10"/>
        <v/>
      </c>
      <c r="I82" s="75" t="str">
        <f t="shared" si="11"/>
        <v/>
      </c>
      <c r="J82" s="105" t="str">
        <f t="shared" si="12"/>
        <v/>
      </c>
    </row>
    <row r="83" spans="8:10" x14ac:dyDescent="0.35">
      <c r="H83" s="76" t="str">
        <f t="shared" si="10"/>
        <v/>
      </c>
      <c r="I83" s="75" t="str">
        <f t="shared" si="11"/>
        <v/>
      </c>
      <c r="J83" s="105" t="str">
        <f t="shared" si="12"/>
        <v/>
      </c>
    </row>
    <row r="84" spans="8:10" x14ac:dyDescent="0.35">
      <c r="H84" s="76" t="str">
        <f t="shared" si="10"/>
        <v/>
      </c>
      <c r="I84" s="75" t="str">
        <f t="shared" si="11"/>
        <v/>
      </c>
      <c r="J84" s="105" t="str">
        <f t="shared" si="12"/>
        <v/>
      </c>
    </row>
    <row r="85" spans="8:10" x14ac:dyDescent="0.35">
      <c r="H85" s="76" t="str">
        <f t="shared" si="10"/>
        <v/>
      </c>
      <c r="I85" s="75" t="str">
        <f t="shared" si="11"/>
        <v/>
      </c>
      <c r="J85" s="105" t="str">
        <f t="shared" si="12"/>
        <v/>
      </c>
    </row>
    <row r="86" spans="8:10" x14ac:dyDescent="0.35">
      <c r="H86" s="76" t="str">
        <f t="shared" si="10"/>
        <v/>
      </c>
      <c r="I86" s="75" t="str">
        <f t="shared" si="11"/>
        <v/>
      </c>
      <c r="J86" s="105" t="str">
        <f t="shared" si="12"/>
        <v/>
      </c>
    </row>
    <row r="87" spans="8:10" x14ac:dyDescent="0.35">
      <c r="H87" s="76" t="str">
        <f t="shared" si="10"/>
        <v/>
      </c>
      <c r="I87" s="75" t="str">
        <f t="shared" si="11"/>
        <v/>
      </c>
      <c r="J87" s="105" t="str">
        <f t="shared" si="12"/>
        <v/>
      </c>
    </row>
    <row r="88" spans="8:10" x14ac:dyDescent="0.35">
      <c r="H88" s="76" t="str">
        <f t="shared" si="10"/>
        <v/>
      </c>
      <c r="I88" s="75" t="str">
        <f t="shared" si="11"/>
        <v/>
      </c>
      <c r="J88" s="105" t="str">
        <f t="shared" si="12"/>
        <v/>
      </c>
    </row>
    <row r="89" spans="8:10" x14ac:dyDescent="0.35">
      <c r="H89" s="76" t="str">
        <f t="shared" si="10"/>
        <v/>
      </c>
      <c r="I89" s="75" t="str">
        <f t="shared" si="11"/>
        <v/>
      </c>
      <c r="J89" s="105" t="str">
        <f t="shared" si="12"/>
        <v/>
      </c>
    </row>
    <row r="90" spans="8:10" x14ac:dyDescent="0.35">
      <c r="H90" s="76" t="str">
        <f t="shared" si="10"/>
        <v/>
      </c>
      <c r="I90" s="75" t="str">
        <f t="shared" si="11"/>
        <v/>
      </c>
      <c r="J90" s="105" t="str">
        <f t="shared" si="12"/>
        <v/>
      </c>
    </row>
    <row r="91" spans="8:10" x14ac:dyDescent="0.35">
      <c r="H91" s="76" t="str">
        <f t="shared" si="10"/>
        <v/>
      </c>
      <c r="I91" s="75" t="str">
        <f t="shared" si="11"/>
        <v/>
      </c>
      <c r="J91" s="105" t="str">
        <f t="shared" si="12"/>
        <v/>
      </c>
    </row>
    <row r="92" spans="8:10" x14ac:dyDescent="0.35">
      <c r="H92" s="76" t="str">
        <f t="shared" si="10"/>
        <v/>
      </c>
      <c r="I92" s="75" t="str">
        <f t="shared" si="11"/>
        <v/>
      </c>
      <c r="J92" s="105" t="str">
        <f t="shared" si="12"/>
        <v/>
      </c>
    </row>
    <row r="93" spans="8:10" x14ac:dyDescent="0.35">
      <c r="H93" s="76" t="str">
        <f t="shared" si="10"/>
        <v/>
      </c>
      <c r="I93" s="75" t="str">
        <f t="shared" si="11"/>
        <v/>
      </c>
      <c r="J93" s="105" t="str">
        <f t="shared" si="12"/>
        <v/>
      </c>
    </row>
    <row r="94" spans="8:10" x14ac:dyDescent="0.35">
      <c r="H94" s="76" t="str">
        <f t="shared" si="10"/>
        <v/>
      </c>
      <c r="I94" s="75" t="str">
        <f t="shared" si="11"/>
        <v/>
      </c>
      <c r="J94" s="105" t="str">
        <f t="shared" si="12"/>
        <v/>
      </c>
    </row>
    <row r="95" spans="8:10" x14ac:dyDescent="0.35">
      <c r="H95" s="76" t="str">
        <f t="shared" si="10"/>
        <v/>
      </c>
      <c r="I95" s="75" t="str">
        <f t="shared" si="11"/>
        <v/>
      </c>
      <c r="J95" s="105" t="str">
        <f t="shared" si="12"/>
        <v/>
      </c>
    </row>
    <row r="96" spans="8:10" x14ac:dyDescent="0.35">
      <c r="H96" s="76" t="str">
        <f t="shared" si="10"/>
        <v/>
      </c>
      <c r="I96" s="75" t="str">
        <f t="shared" si="11"/>
        <v/>
      </c>
      <c r="J96" s="105" t="str">
        <f t="shared" si="12"/>
        <v/>
      </c>
    </row>
    <row r="97" spans="8:10" x14ac:dyDescent="0.35">
      <c r="H97" s="76" t="str">
        <f t="shared" si="10"/>
        <v/>
      </c>
      <c r="I97" s="75" t="str">
        <f t="shared" si="11"/>
        <v/>
      </c>
      <c r="J97" s="105" t="str">
        <f t="shared" si="12"/>
        <v/>
      </c>
    </row>
    <row r="98" spans="8:10" x14ac:dyDescent="0.35">
      <c r="H98" s="76" t="str">
        <f t="shared" si="10"/>
        <v/>
      </c>
      <c r="I98" s="75" t="str">
        <f t="shared" si="11"/>
        <v/>
      </c>
      <c r="J98" s="105" t="str">
        <f t="shared" si="12"/>
        <v/>
      </c>
    </row>
    <row r="99" spans="8:10" x14ac:dyDescent="0.35">
      <c r="H99" s="76" t="str">
        <f t="shared" si="10"/>
        <v/>
      </c>
      <c r="I99" s="75" t="str">
        <f t="shared" si="11"/>
        <v/>
      </c>
      <c r="J99" s="105" t="str">
        <f t="shared" si="12"/>
        <v/>
      </c>
    </row>
    <row r="100" spans="8:10" x14ac:dyDescent="0.35">
      <c r="H100" s="76" t="str">
        <f t="shared" si="10"/>
        <v/>
      </c>
      <c r="I100" s="75" t="str">
        <f t="shared" si="11"/>
        <v/>
      </c>
      <c r="J100" s="105" t="str">
        <f t="shared" si="12"/>
        <v/>
      </c>
    </row>
    <row r="101" spans="8:10" x14ac:dyDescent="0.35">
      <c r="H101" s="76" t="str">
        <f t="shared" si="10"/>
        <v/>
      </c>
      <c r="I101" s="75" t="str">
        <f t="shared" si="11"/>
        <v/>
      </c>
      <c r="J101" s="105" t="str">
        <f t="shared" si="12"/>
        <v/>
      </c>
    </row>
    <row r="102" spans="8:10" x14ac:dyDescent="0.35">
      <c r="H102" s="76" t="str">
        <f t="shared" si="10"/>
        <v/>
      </c>
      <c r="I102" s="75" t="str">
        <f t="shared" si="11"/>
        <v/>
      </c>
      <c r="J102" s="105" t="str">
        <f t="shared" si="12"/>
        <v/>
      </c>
    </row>
    <row r="103" spans="8:10" x14ac:dyDescent="0.35">
      <c r="H103" s="76" t="str">
        <f t="shared" si="10"/>
        <v/>
      </c>
      <c r="I103" s="75" t="str">
        <f t="shared" si="11"/>
        <v/>
      </c>
      <c r="J103" s="105" t="str">
        <f t="shared" si="12"/>
        <v/>
      </c>
    </row>
    <row r="104" spans="8:10" x14ac:dyDescent="0.35">
      <c r="H104" s="76" t="str">
        <f t="shared" si="10"/>
        <v/>
      </c>
      <c r="I104" s="75" t="str">
        <f t="shared" si="11"/>
        <v/>
      </c>
      <c r="J104" s="105" t="str">
        <f t="shared" si="12"/>
        <v/>
      </c>
    </row>
    <row r="105" spans="8:10" x14ac:dyDescent="0.35">
      <c r="H105" s="76" t="str">
        <f t="shared" si="10"/>
        <v/>
      </c>
      <c r="I105" s="75" t="str">
        <f t="shared" si="11"/>
        <v/>
      </c>
      <c r="J105" s="105" t="str">
        <f t="shared" si="12"/>
        <v/>
      </c>
    </row>
    <row r="106" spans="8:10" x14ac:dyDescent="0.35">
      <c r="H106" s="76" t="str">
        <f t="shared" si="10"/>
        <v/>
      </c>
      <c r="I106" s="75" t="str">
        <f t="shared" si="11"/>
        <v/>
      </c>
      <c r="J106" s="105" t="str">
        <f t="shared" si="12"/>
        <v/>
      </c>
    </row>
    <row r="107" spans="8:10" x14ac:dyDescent="0.35">
      <c r="H107" s="76" t="str">
        <f t="shared" si="10"/>
        <v/>
      </c>
      <c r="I107" s="75" t="str">
        <f t="shared" si="11"/>
        <v/>
      </c>
      <c r="J107" s="105" t="str">
        <f t="shared" si="12"/>
        <v/>
      </c>
    </row>
    <row r="108" spans="8:10" x14ac:dyDescent="0.35">
      <c r="H108" s="76" t="str">
        <f t="shared" si="10"/>
        <v/>
      </c>
      <c r="I108" s="75" t="str">
        <f t="shared" si="11"/>
        <v/>
      </c>
      <c r="J108" s="105" t="str">
        <f t="shared" si="12"/>
        <v/>
      </c>
    </row>
    <row r="109" spans="8:10" x14ac:dyDescent="0.35">
      <c r="H109" s="76" t="str">
        <f t="shared" si="10"/>
        <v/>
      </c>
      <c r="I109" s="75" t="str">
        <f t="shared" si="11"/>
        <v/>
      </c>
      <c r="J109" s="105" t="str">
        <f t="shared" si="12"/>
        <v/>
      </c>
    </row>
    <row r="110" spans="8:10" x14ac:dyDescent="0.35">
      <c r="H110" s="76" t="str">
        <f t="shared" si="10"/>
        <v/>
      </c>
      <c r="I110" s="75" t="str">
        <f t="shared" si="11"/>
        <v/>
      </c>
      <c r="J110" s="105" t="str">
        <f t="shared" si="12"/>
        <v/>
      </c>
    </row>
    <row r="111" spans="8:10" x14ac:dyDescent="0.35">
      <c r="H111" s="76" t="str">
        <f t="shared" si="10"/>
        <v/>
      </c>
      <c r="I111" s="75" t="str">
        <f t="shared" si="11"/>
        <v/>
      </c>
      <c r="J111" s="105" t="str">
        <f t="shared" si="12"/>
        <v/>
      </c>
    </row>
    <row r="112" spans="8:10" x14ac:dyDescent="0.35">
      <c r="H112" s="76" t="str">
        <f t="shared" si="10"/>
        <v/>
      </c>
      <c r="I112" s="75" t="str">
        <f t="shared" si="11"/>
        <v/>
      </c>
      <c r="J112" s="105" t="str">
        <f t="shared" si="12"/>
        <v/>
      </c>
    </row>
    <row r="113" spans="8:10" x14ac:dyDescent="0.35">
      <c r="H113" s="76" t="str">
        <f t="shared" si="10"/>
        <v/>
      </c>
      <c r="I113" s="75" t="str">
        <f t="shared" si="11"/>
        <v/>
      </c>
      <c r="J113" s="105" t="str">
        <f t="shared" si="12"/>
        <v/>
      </c>
    </row>
    <row r="114" spans="8:10" x14ac:dyDescent="0.35">
      <c r="H114" s="76" t="str">
        <f t="shared" si="10"/>
        <v/>
      </c>
      <c r="I114" s="75" t="str">
        <f t="shared" si="11"/>
        <v/>
      </c>
      <c r="J114" s="105" t="str">
        <f t="shared" si="12"/>
        <v/>
      </c>
    </row>
    <row r="115" spans="8:10" x14ac:dyDescent="0.35">
      <c r="H115" s="76" t="str">
        <f t="shared" si="10"/>
        <v/>
      </c>
      <c r="I115" s="75" t="str">
        <f t="shared" si="11"/>
        <v/>
      </c>
      <c r="J115" s="105" t="str">
        <f t="shared" si="12"/>
        <v/>
      </c>
    </row>
    <row r="116" spans="8:10" x14ac:dyDescent="0.35">
      <c r="H116" s="76" t="str">
        <f t="shared" si="10"/>
        <v/>
      </c>
      <c r="I116" s="75" t="str">
        <f t="shared" si="11"/>
        <v/>
      </c>
      <c r="J116" s="105" t="str">
        <f t="shared" si="12"/>
        <v/>
      </c>
    </row>
    <row r="117" spans="8:10" x14ac:dyDescent="0.35">
      <c r="H117" s="76" t="str">
        <f t="shared" si="10"/>
        <v/>
      </c>
      <c r="I117" s="75" t="str">
        <f t="shared" si="11"/>
        <v/>
      </c>
      <c r="J117" s="105" t="str">
        <f t="shared" si="12"/>
        <v/>
      </c>
    </row>
    <row r="118" spans="8:10" x14ac:dyDescent="0.35">
      <c r="H118" s="76" t="str">
        <f t="shared" si="10"/>
        <v/>
      </c>
      <c r="I118" s="75" t="str">
        <f t="shared" si="11"/>
        <v/>
      </c>
      <c r="J118" s="105" t="str">
        <f t="shared" si="12"/>
        <v/>
      </c>
    </row>
    <row r="119" spans="8:10" x14ac:dyDescent="0.35">
      <c r="H119" s="76" t="str">
        <f t="shared" si="10"/>
        <v/>
      </c>
      <c r="I119" s="75" t="str">
        <f t="shared" si="11"/>
        <v/>
      </c>
      <c r="J119" s="105" t="str">
        <f t="shared" si="12"/>
        <v/>
      </c>
    </row>
    <row r="120" spans="8:10" x14ac:dyDescent="0.35">
      <c r="H120" s="76" t="str">
        <f t="shared" si="10"/>
        <v/>
      </c>
      <c r="I120" s="75" t="str">
        <f t="shared" si="11"/>
        <v/>
      </c>
      <c r="J120" s="105" t="str">
        <f t="shared" si="12"/>
        <v/>
      </c>
    </row>
    <row r="121" spans="8:10" x14ac:dyDescent="0.35">
      <c r="H121" s="76" t="str">
        <f t="shared" si="10"/>
        <v/>
      </c>
      <c r="I121" s="75" t="str">
        <f t="shared" si="11"/>
        <v/>
      </c>
      <c r="J121" s="105" t="str">
        <f t="shared" si="12"/>
        <v/>
      </c>
    </row>
    <row r="122" spans="8:10" x14ac:dyDescent="0.35">
      <c r="H122" s="76" t="str">
        <f t="shared" si="10"/>
        <v/>
      </c>
      <c r="I122" s="75" t="str">
        <f t="shared" si="11"/>
        <v/>
      </c>
      <c r="J122" s="105" t="str">
        <f t="shared" si="12"/>
        <v/>
      </c>
    </row>
    <row r="123" spans="8:10" x14ac:dyDescent="0.35">
      <c r="H123" s="76" t="str">
        <f t="shared" si="10"/>
        <v/>
      </c>
      <c r="I123" s="75" t="str">
        <f t="shared" si="11"/>
        <v/>
      </c>
      <c r="J123" s="105" t="str">
        <f t="shared" si="12"/>
        <v/>
      </c>
    </row>
    <row r="124" spans="8:10" x14ac:dyDescent="0.35">
      <c r="H124" s="76" t="str">
        <f t="shared" si="10"/>
        <v/>
      </c>
      <c r="I124" s="75" t="str">
        <f t="shared" si="11"/>
        <v/>
      </c>
      <c r="J124" s="105" t="str">
        <f t="shared" si="12"/>
        <v/>
      </c>
    </row>
    <row r="125" spans="8:10" x14ac:dyDescent="0.35">
      <c r="H125" s="76" t="str">
        <f t="shared" si="10"/>
        <v/>
      </c>
      <c r="I125" s="75" t="str">
        <f t="shared" si="11"/>
        <v/>
      </c>
      <c r="J125" s="105" t="str">
        <f t="shared" si="12"/>
        <v/>
      </c>
    </row>
    <row r="126" spans="8:10" x14ac:dyDescent="0.35">
      <c r="H126" s="76" t="str">
        <f t="shared" si="10"/>
        <v/>
      </c>
      <c r="I126" s="75" t="str">
        <f t="shared" si="11"/>
        <v/>
      </c>
      <c r="J126" s="105" t="str">
        <f t="shared" si="12"/>
        <v/>
      </c>
    </row>
    <row r="127" spans="8:10" x14ac:dyDescent="0.35">
      <c r="H127" s="76" t="str">
        <f t="shared" si="10"/>
        <v/>
      </c>
      <c r="I127" s="75" t="str">
        <f t="shared" si="11"/>
        <v/>
      </c>
      <c r="J127" s="105" t="str">
        <f t="shared" si="12"/>
        <v/>
      </c>
    </row>
    <row r="128" spans="8:10" x14ac:dyDescent="0.35">
      <c r="H128" s="76" t="str">
        <f t="shared" si="10"/>
        <v/>
      </c>
      <c r="I128" s="75" t="str">
        <f t="shared" si="11"/>
        <v/>
      </c>
      <c r="J128" s="105" t="str">
        <f t="shared" si="12"/>
        <v/>
      </c>
    </row>
    <row r="129" spans="8:11" x14ac:dyDescent="0.35">
      <c r="H129" s="76" t="str">
        <f t="shared" si="10"/>
        <v/>
      </c>
      <c r="I129" s="75" t="str">
        <f t="shared" si="11"/>
        <v/>
      </c>
      <c r="J129" s="105" t="str">
        <f t="shared" si="12"/>
        <v/>
      </c>
      <c r="K129" t="str">
        <f t="shared" ref="K129:K140" si="13">IF(AND($H123&gt;0,$H123="Y"),F123,"")</f>
        <v/>
      </c>
    </row>
    <row r="130" spans="8:11" x14ac:dyDescent="0.35">
      <c r="H130" s="76" t="str">
        <f t="shared" si="10"/>
        <v/>
      </c>
      <c r="I130" s="75" t="str">
        <f t="shared" si="11"/>
        <v/>
      </c>
      <c r="J130" s="105" t="str">
        <f t="shared" si="12"/>
        <v/>
      </c>
      <c r="K130" t="str">
        <f t="shared" si="13"/>
        <v/>
      </c>
    </row>
    <row r="131" spans="8:11" x14ac:dyDescent="0.35">
      <c r="H131" s="76" t="str">
        <f t="shared" si="10"/>
        <v/>
      </c>
      <c r="I131" s="75" t="str">
        <f t="shared" si="11"/>
        <v/>
      </c>
      <c r="J131" s="105" t="str">
        <f t="shared" si="12"/>
        <v/>
      </c>
      <c r="K131" t="str">
        <f t="shared" si="13"/>
        <v/>
      </c>
    </row>
    <row r="132" spans="8:11" x14ac:dyDescent="0.35">
      <c r="H132" s="76" t="str">
        <f t="shared" si="10"/>
        <v/>
      </c>
      <c r="I132" s="75" t="str">
        <f t="shared" si="11"/>
        <v/>
      </c>
      <c r="J132" s="105" t="str">
        <f t="shared" si="12"/>
        <v/>
      </c>
      <c r="K132" t="str">
        <f t="shared" si="13"/>
        <v/>
      </c>
    </row>
    <row r="133" spans="8:11" x14ac:dyDescent="0.35">
      <c r="H133" s="76" t="str">
        <f t="shared" si="10"/>
        <v/>
      </c>
      <c r="I133" s="75" t="str">
        <f t="shared" si="11"/>
        <v/>
      </c>
      <c r="J133" s="105" t="str">
        <f t="shared" si="12"/>
        <v/>
      </c>
      <c r="K133" t="str">
        <f t="shared" si="13"/>
        <v/>
      </c>
    </row>
    <row r="134" spans="8:11" x14ac:dyDescent="0.35">
      <c r="H134" s="76" t="str">
        <f t="shared" si="10"/>
        <v/>
      </c>
      <c r="I134" s="75" t="str">
        <f t="shared" si="11"/>
        <v/>
      </c>
      <c r="J134" s="105" t="str">
        <f t="shared" si="12"/>
        <v/>
      </c>
      <c r="K134" t="str">
        <f t="shared" si="13"/>
        <v/>
      </c>
    </row>
    <row r="135" spans="8:11" x14ac:dyDescent="0.35">
      <c r="H135" s="76" t="str">
        <f t="shared" si="10"/>
        <v/>
      </c>
      <c r="I135" s="75" t="str">
        <f t="shared" si="11"/>
        <v/>
      </c>
      <c r="J135" s="105" t="str">
        <f t="shared" si="12"/>
        <v/>
      </c>
      <c r="K135" t="str">
        <f t="shared" si="13"/>
        <v/>
      </c>
    </row>
    <row r="136" spans="8:11" x14ac:dyDescent="0.35">
      <c r="H136" s="76" t="str">
        <f t="shared" si="10"/>
        <v/>
      </c>
      <c r="I136" s="75" t="str">
        <f t="shared" si="11"/>
        <v/>
      </c>
      <c r="J136" s="105" t="str">
        <f t="shared" si="12"/>
        <v/>
      </c>
      <c r="K136" t="str">
        <f t="shared" si="13"/>
        <v/>
      </c>
    </row>
    <row r="137" spans="8:11" x14ac:dyDescent="0.35">
      <c r="H137" s="76" t="str">
        <f t="shared" si="10"/>
        <v/>
      </c>
      <c r="I137" s="75" t="str">
        <f t="shared" si="11"/>
        <v/>
      </c>
      <c r="J137" s="105" t="str">
        <f t="shared" si="12"/>
        <v/>
      </c>
      <c r="K137" t="str">
        <f t="shared" si="13"/>
        <v/>
      </c>
    </row>
    <row r="138" spans="8:11" x14ac:dyDescent="0.35">
      <c r="H138" s="76" t="str">
        <f t="shared" ref="H138:H201" si="14">IF(OR(LEFT(C138,4)="CHEM",LEFT(C138,4)="BIOL",LEFT(C138,4)="PHYS",LEFT(C138,4)="MATH",LEFT(C138,4)="STAT",LEFT(C138,3)="NSC",),"y","")</f>
        <v/>
      </c>
      <c r="I138" s="75" t="str">
        <f t="shared" ref="I138:I201" si="15">IF(OR(RIGHT(G138,1)="A",RIGHT(G138,1)="B",RIGHT(G138,1)="C",RIGHT(G138,1)="D",RIGHT(G138,1)="F"),RIGHT(G138,1),IF(OR(RIGHT(G138,1)="+",RIGHT(G138,1)="-"),RIGHT(G138,2),""))</f>
        <v/>
      </c>
      <c r="J138" s="105" t="str">
        <f t="shared" ref="J138:J201" si="16">IF(AND(I138&lt;&gt;"",I138&lt;&gt;"-",I138&lt;&gt;"+",F138&gt;0),$F138,"")</f>
        <v/>
      </c>
      <c r="K138" t="str">
        <f t="shared" si="13"/>
        <v/>
      </c>
    </row>
    <row r="139" spans="8:11" x14ac:dyDescent="0.35">
      <c r="H139" s="76" t="str">
        <f t="shared" si="14"/>
        <v/>
      </c>
      <c r="I139" s="75" t="str">
        <f t="shared" si="15"/>
        <v/>
      </c>
      <c r="J139" s="105" t="str">
        <f t="shared" si="16"/>
        <v/>
      </c>
      <c r="K139" t="str">
        <f t="shared" si="13"/>
        <v/>
      </c>
    </row>
    <row r="140" spans="8:11" x14ac:dyDescent="0.35">
      <c r="H140" s="76" t="str">
        <f t="shared" si="14"/>
        <v/>
      </c>
      <c r="I140" s="75" t="str">
        <f t="shared" si="15"/>
        <v/>
      </c>
      <c r="J140" s="105" t="str">
        <f t="shared" si="16"/>
        <v/>
      </c>
      <c r="K140" t="str">
        <f t="shared" si="13"/>
        <v/>
      </c>
    </row>
    <row r="141" spans="8:11" x14ac:dyDescent="0.35">
      <c r="H141" s="76" t="str">
        <f t="shared" si="14"/>
        <v/>
      </c>
      <c r="I141" s="75" t="str">
        <f t="shared" si="15"/>
        <v/>
      </c>
      <c r="J141" s="105" t="str">
        <f t="shared" si="16"/>
        <v/>
      </c>
      <c r="K141" t="str">
        <f t="shared" ref="K141:K185" si="17">IF(AND($H142&gt;0,$H142="Y"),F142,"")</f>
        <v/>
      </c>
    </row>
    <row r="142" spans="8:11" x14ac:dyDescent="0.35">
      <c r="H142" s="76" t="str">
        <f t="shared" si="14"/>
        <v/>
      </c>
      <c r="I142" s="75" t="str">
        <f t="shared" si="15"/>
        <v/>
      </c>
      <c r="J142" s="105" t="str">
        <f t="shared" si="16"/>
        <v/>
      </c>
      <c r="K142" t="str">
        <f t="shared" si="17"/>
        <v/>
      </c>
    </row>
    <row r="143" spans="8:11" x14ac:dyDescent="0.35">
      <c r="H143" s="76" t="str">
        <f t="shared" si="14"/>
        <v/>
      </c>
      <c r="I143" s="75" t="str">
        <f t="shared" si="15"/>
        <v/>
      </c>
      <c r="J143" s="105" t="str">
        <f t="shared" si="16"/>
        <v/>
      </c>
      <c r="K143" t="str">
        <f t="shared" si="17"/>
        <v/>
      </c>
    </row>
    <row r="144" spans="8:11" x14ac:dyDescent="0.35">
      <c r="H144" s="76" t="str">
        <f t="shared" si="14"/>
        <v/>
      </c>
      <c r="I144" s="75" t="str">
        <f t="shared" si="15"/>
        <v/>
      </c>
      <c r="J144" s="105" t="str">
        <f t="shared" si="16"/>
        <v/>
      </c>
      <c r="K144" t="str">
        <f t="shared" si="17"/>
        <v/>
      </c>
    </row>
    <row r="145" spans="8:11" x14ac:dyDescent="0.35">
      <c r="H145" s="76" t="str">
        <f t="shared" si="14"/>
        <v/>
      </c>
      <c r="I145" s="75" t="str">
        <f t="shared" si="15"/>
        <v/>
      </c>
      <c r="J145" s="105" t="str">
        <f t="shared" si="16"/>
        <v/>
      </c>
      <c r="K145" t="str">
        <f t="shared" si="17"/>
        <v/>
      </c>
    </row>
    <row r="146" spans="8:11" x14ac:dyDescent="0.35">
      <c r="H146" s="76" t="str">
        <f t="shared" si="14"/>
        <v/>
      </c>
      <c r="I146" s="75" t="str">
        <f t="shared" si="15"/>
        <v/>
      </c>
      <c r="J146" s="105" t="str">
        <f t="shared" si="16"/>
        <v/>
      </c>
      <c r="K146" t="str">
        <f t="shared" si="17"/>
        <v/>
      </c>
    </row>
    <row r="147" spans="8:11" x14ac:dyDescent="0.35">
      <c r="H147" s="76" t="str">
        <f t="shared" si="14"/>
        <v/>
      </c>
      <c r="I147" s="75" t="str">
        <f t="shared" si="15"/>
        <v/>
      </c>
      <c r="J147" s="105" t="str">
        <f t="shared" si="16"/>
        <v/>
      </c>
      <c r="K147" t="str">
        <f t="shared" si="17"/>
        <v/>
      </c>
    </row>
    <row r="148" spans="8:11" x14ac:dyDescent="0.35">
      <c r="H148" s="76" t="str">
        <f t="shared" si="14"/>
        <v/>
      </c>
      <c r="I148" s="75" t="str">
        <f t="shared" si="15"/>
        <v/>
      </c>
      <c r="J148" s="105" t="str">
        <f t="shared" si="16"/>
        <v/>
      </c>
      <c r="K148" t="str">
        <f t="shared" si="17"/>
        <v/>
      </c>
    </row>
    <row r="149" spans="8:11" x14ac:dyDescent="0.35">
      <c r="H149" s="76" t="str">
        <f t="shared" si="14"/>
        <v/>
      </c>
      <c r="I149" s="75" t="str">
        <f t="shared" si="15"/>
        <v/>
      </c>
      <c r="J149" s="105" t="str">
        <f t="shared" si="16"/>
        <v/>
      </c>
      <c r="K149" t="str">
        <f t="shared" si="17"/>
        <v/>
      </c>
    </row>
    <row r="150" spans="8:11" x14ac:dyDescent="0.35">
      <c r="H150" s="76" t="str">
        <f t="shared" si="14"/>
        <v/>
      </c>
      <c r="I150" s="75" t="str">
        <f t="shared" si="15"/>
        <v/>
      </c>
      <c r="J150" s="105" t="str">
        <f t="shared" si="16"/>
        <v/>
      </c>
      <c r="K150" t="str">
        <f t="shared" si="17"/>
        <v/>
      </c>
    </row>
    <row r="151" spans="8:11" x14ac:dyDescent="0.35">
      <c r="H151" s="76" t="str">
        <f t="shared" si="14"/>
        <v/>
      </c>
      <c r="I151" s="75" t="str">
        <f t="shared" si="15"/>
        <v/>
      </c>
      <c r="J151" s="105" t="str">
        <f t="shared" si="16"/>
        <v/>
      </c>
      <c r="K151" t="str">
        <f t="shared" si="17"/>
        <v/>
      </c>
    </row>
    <row r="152" spans="8:11" x14ac:dyDescent="0.35">
      <c r="H152" s="76" t="str">
        <f t="shared" si="14"/>
        <v/>
      </c>
      <c r="I152" s="75" t="str">
        <f t="shared" si="15"/>
        <v/>
      </c>
      <c r="J152" s="105" t="str">
        <f t="shared" si="16"/>
        <v/>
      </c>
      <c r="K152" t="str">
        <f t="shared" si="17"/>
        <v/>
      </c>
    </row>
    <row r="153" spans="8:11" x14ac:dyDescent="0.35">
      <c r="H153" s="76" t="str">
        <f t="shared" si="14"/>
        <v/>
      </c>
      <c r="I153" s="75" t="str">
        <f t="shared" si="15"/>
        <v/>
      </c>
      <c r="J153" s="105" t="str">
        <f t="shared" si="16"/>
        <v/>
      </c>
      <c r="K153" t="str">
        <f t="shared" si="17"/>
        <v/>
      </c>
    </row>
    <row r="154" spans="8:11" x14ac:dyDescent="0.35">
      <c r="H154" s="76" t="str">
        <f t="shared" si="14"/>
        <v/>
      </c>
      <c r="I154" s="75" t="str">
        <f t="shared" si="15"/>
        <v/>
      </c>
      <c r="J154" s="105" t="str">
        <f t="shared" si="16"/>
        <v/>
      </c>
      <c r="K154" t="str">
        <f t="shared" si="17"/>
        <v/>
      </c>
    </row>
    <row r="155" spans="8:11" x14ac:dyDescent="0.35">
      <c r="H155" s="76" t="str">
        <f t="shared" si="14"/>
        <v/>
      </c>
      <c r="I155" s="75" t="str">
        <f t="shared" si="15"/>
        <v/>
      </c>
      <c r="J155" s="105" t="str">
        <f t="shared" si="16"/>
        <v/>
      </c>
      <c r="K155" t="str">
        <f t="shared" si="17"/>
        <v/>
      </c>
    </row>
    <row r="156" spans="8:11" x14ac:dyDescent="0.35">
      <c r="H156" s="76" t="str">
        <f t="shared" si="14"/>
        <v/>
      </c>
      <c r="I156" s="75" t="str">
        <f t="shared" si="15"/>
        <v/>
      </c>
      <c r="J156" s="105" t="str">
        <f t="shared" si="16"/>
        <v/>
      </c>
      <c r="K156" t="str">
        <f t="shared" si="17"/>
        <v/>
      </c>
    </row>
    <row r="157" spans="8:11" x14ac:dyDescent="0.35">
      <c r="H157" s="76" t="str">
        <f t="shared" si="14"/>
        <v/>
      </c>
      <c r="I157" s="75" t="str">
        <f t="shared" si="15"/>
        <v/>
      </c>
      <c r="J157" s="105" t="str">
        <f t="shared" si="16"/>
        <v/>
      </c>
      <c r="K157" t="str">
        <f t="shared" si="17"/>
        <v/>
      </c>
    </row>
    <row r="158" spans="8:11" x14ac:dyDescent="0.35">
      <c r="H158" s="76" t="str">
        <f t="shared" si="14"/>
        <v/>
      </c>
      <c r="I158" s="75" t="str">
        <f t="shared" si="15"/>
        <v/>
      </c>
      <c r="J158" s="105" t="str">
        <f t="shared" si="16"/>
        <v/>
      </c>
      <c r="K158" t="str">
        <f t="shared" si="17"/>
        <v/>
      </c>
    </row>
    <row r="159" spans="8:11" x14ac:dyDescent="0.35">
      <c r="H159" s="76" t="str">
        <f t="shared" si="14"/>
        <v/>
      </c>
      <c r="I159" s="75" t="str">
        <f t="shared" si="15"/>
        <v/>
      </c>
      <c r="J159" s="105" t="str">
        <f t="shared" si="16"/>
        <v/>
      </c>
      <c r="K159" t="str">
        <f t="shared" si="17"/>
        <v/>
      </c>
    </row>
    <row r="160" spans="8:11" x14ac:dyDescent="0.35">
      <c r="H160" s="76" t="str">
        <f t="shared" si="14"/>
        <v/>
      </c>
      <c r="I160" s="75" t="str">
        <f t="shared" si="15"/>
        <v/>
      </c>
      <c r="J160" s="105" t="str">
        <f t="shared" si="16"/>
        <v/>
      </c>
      <c r="K160" t="str">
        <f t="shared" si="17"/>
        <v/>
      </c>
    </row>
    <row r="161" spans="8:11" x14ac:dyDescent="0.35">
      <c r="H161" s="76" t="str">
        <f t="shared" si="14"/>
        <v/>
      </c>
      <c r="I161" s="75" t="str">
        <f t="shared" si="15"/>
        <v/>
      </c>
      <c r="J161" s="105" t="str">
        <f t="shared" si="16"/>
        <v/>
      </c>
      <c r="K161" t="str">
        <f t="shared" si="17"/>
        <v/>
      </c>
    </row>
    <row r="162" spans="8:11" x14ac:dyDescent="0.35">
      <c r="H162" s="76" t="str">
        <f t="shared" si="14"/>
        <v/>
      </c>
      <c r="I162" s="75" t="str">
        <f t="shared" si="15"/>
        <v/>
      </c>
      <c r="J162" s="105" t="str">
        <f t="shared" si="16"/>
        <v/>
      </c>
      <c r="K162" t="str">
        <f t="shared" si="17"/>
        <v/>
      </c>
    </row>
    <row r="163" spans="8:11" x14ac:dyDescent="0.35">
      <c r="H163" s="76" t="str">
        <f t="shared" si="14"/>
        <v/>
      </c>
      <c r="I163" s="75" t="str">
        <f t="shared" si="15"/>
        <v/>
      </c>
      <c r="J163" s="105" t="str">
        <f t="shared" si="16"/>
        <v/>
      </c>
      <c r="K163" t="str">
        <f t="shared" si="17"/>
        <v/>
      </c>
    </row>
    <row r="164" spans="8:11" x14ac:dyDescent="0.35">
      <c r="H164" s="76" t="str">
        <f t="shared" si="14"/>
        <v/>
      </c>
      <c r="I164" s="75" t="str">
        <f t="shared" si="15"/>
        <v/>
      </c>
      <c r="J164" s="105" t="str">
        <f t="shared" si="16"/>
        <v/>
      </c>
      <c r="K164" t="str">
        <f t="shared" si="17"/>
        <v/>
      </c>
    </row>
    <row r="165" spans="8:11" x14ac:dyDescent="0.35">
      <c r="H165" s="76" t="str">
        <f t="shared" si="14"/>
        <v/>
      </c>
      <c r="I165" s="75" t="str">
        <f t="shared" si="15"/>
        <v/>
      </c>
      <c r="J165" s="105" t="str">
        <f t="shared" si="16"/>
        <v/>
      </c>
      <c r="K165" t="str">
        <f t="shared" si="17"/>
        <v/>
      </c>
    </row>
    <row r="166" spans="8:11" x14ac:dyDescent="0.35">
      <c r="H166" s="76" t="str">
        <f t="shared" si="14"/>
        <v/>
      </c>
      <c r="I166" s="75" t="str">
        <f t="shared" si="15"/>
        <v/>
      </c>
      <c r="J166" s="105" t="str">
        <f t="shared" si="16"/>
        <v/>
      </c>
      <c r="K166" t="str">
        <f t="shared" si="17"/>
        <v/>
      </c>
    </row>
    <row r="167" spans="8:11" x14ac:dyDescent="0.35">
      <c r="H167" s="76" t="str">
        <f t="shared" si="14"/>
        <v/>
      </c>
      <c r="I167" s="75" t="str">
        <f t="shared" si="15"/>
        <v/>
      </c>
      <c r="J167" s="105" t="str">
        <f t="shared" si="16"/>
        <v/>
      </c>
      <c r="K167" t="str">
        <f t="shared" si="17"/>
        <v/>
      </c>
    </row>
    <row r="168" spans="8:11" x14ac:dyDescent="0.35">
      <c r="H168" s="76" t="str">
        <f t="shared" si="14"/>
        <v/>
      </c>
      <c r="I168" s="75" t="str">
        <f t="shared" si="15"/>
        <v/>
      </c>
      <c r="J168" s="105" t="str">
        <f t="shared" si="16"/>
        <v/>
      </c>
      <c r="K168" t="str">
        <f t="shared" si="17"/>
        <v/>
      </c>
    </row>
    <row r="169" spans="8:11" x14ac:dyDescent="0.35">
      <c r="H169" s="76" t="str">
        <f t="shared" si="14"/>
        <v/>
      </c>
      <c r="I169" s="75" t="str">
        <f t="shared" si="15"/>
        <v/>
      </c>
      <c r="J169" s="105" t="str">
        <f t="shared" si="16"/>
        <v/>
      </c>
      <c r="K169" t="str">
        <f t="shared" si="17"/>
        <v/>
      </c>
    </row>
    <row r="170" spans="8:11" x14ac:dyDescent="0.35">
      <c r="H170" s="76" t="str">
        <f t="shared" si="14"/>
        <v/>
      </c>
      <c r="I170" s="75" t="str">
        <f t="shared" si="15"/>
        <v/>
      </c>
      <c r="J170" s="105" t="str">
        <f t="shared" si="16"/>
        <v/>
      </c>
      <c r="K170" t="str">
        <f t="shared" si="17"/>
        <v/>
      </c>
    </row>
    <row r="171" spans="8:11" x14ac:dyDescent="0.35">
      <c r="H171" s="76" t="str">
        <f t="shared" si="14"/>
        <v/>
      </c>
      <c r="I171" s="75" t="str">
        <f t="shared" si="15"/>
        <v/>
      </c>
      <c r="J171" s="105" t="str">
        <f t="shared" si="16"/>
        <v/>
      </c>
      <c r="K171" t="str">
        <f t="shared" si="17"/>
        <v/>
      </c>
    </row>
    <row r="172" spans="8:11" x14ac:dyDescent="0.35">
      <c r="H172" s="76" t="str">
        <f t="shared" si="14"/>
        <v/>
      </c>
      <c r="I172" s="75" t="str">
        <f t="shared" si="15"/>
        <v/>
      </c>
      <c r="J172" s="105" t="str">
        <f t="shared" si="16"/>
        <v/>
      </c>
      <c r="K172" t="str">
        <f t="shared" si="17"/>
        <v/>
      </c>
    </row>
    <row r="173" spans="8:11" x14ac:dyDescent="0.35">
      <c r="H173" s="76" t="str">
        <f t="shared" si="14"/>
        <v/>
      </c>
      <c r="I173" s="75" t="str">
        <f t="shared" si="15"/>
        <v/>
      </c>
      <c r="J173" s="105" t="str">
        <f t="shared" si="16"/>
        <v/>
      </c>
      <c r="K173" t="str">
        <f t="shared" si="17"/>
        <v/>
      </c>
    </row>
    <row r="174" spans="8:11" x14ac:dyDescent="0.35">
      <c r="H174" s="76" t="str">
        <f t="shared" si="14"/>
        <v/>
      </c>
      <c r="I174" s="75" t="str">
        <f t="shared" si="15"/>
        <v/>
      </c>
      <c r="J174" s="105" t="str">
        <f t="shared" si="16"/>
        <v/>
      </c>
      <c r="K174" t="str">
        <f t="shared" si="17"/>
        <v/>
      </c>
    </row>
    <row r="175" spans="8:11" x14ac:dyDescent="0.35">
      <c r="H175" s="76" t="str">
        <f t="shared" si="14"/>
        <v/>
      </c>
      <c r="I175" s="75" t="str">
        <f t="shared" si="15"/>
        <v/>
      </c>
      <c r="J175" s="105" t="str">
        <f t="shared" si="16"/>
        <v/>
      </c>
      <c r="K175" t="str">
        <f t="shared" si="17"/>
        <v/>
      </c>
    </row>
    <row r="176" spans="8:11" x14ac:dyDescent="0.35">
      <c r="H176" s="76" t="str">
        <f t="shared" si="14"/>
        <v/>
      </c>
      <c r="I176" s="75" t="str">
        <f t="shared" si="15"/>
        <v/>
      </c>
      <c r="J176" s="105" t="str">
        <f t="shared" si="16"/>
        <v/>
      </c>
      <c r="K176" t="str">
        <f t="shared" si="17"/>
        <v/>
      </c>
    </row>
    <row r="177" spans="8:11" x14ac:dyDescent="0.35">
      <c r="H177" s="76" t="str">
        <f t="shared" si="14"/>
        <v/>
      </c>
      <c r="I177" s="75" t="str">
        <f t="shared" si="15"/>
        <v/>
      </c>
      <c r="J177" s="105" t="str">
        <f t="shared" si="16"/>
        <v/>
      </c>
      <c r="K177" t="str">
        <f t="shared" si="17"/>
        <v/>
      </c>
    </row>
    <row r="178" spans="8:11" x14ac:dyDescent="0.35">
      <c r="H178" s="76" t="str">
        <f t="shared" si="14"/>
        <v/>
      </c>
      <c r="I178" s="75" t="str">
        <f t="shared" si="15"/>
        <v/>
      </c>
      <c r="J178" s="105" t="str">
        <f t="shared" si="16"/>
        <v/>
      </c>
      <c r="K178" t="str">
        <f t="shared" si="17"/>
        <v/>
      </c>
    </row>
    <row r="179" spans="8:11" x14ac:dyDescent="0.35">
      <c r="H179" s="76" t="str">
        <f t="shared" si="14"/>
        <v/>
      </c>
      <c r="I179" s="75" t="str">
        <f t="shared" si="15"/>
        <v/>
      </c>
      <c r="J179" s="105" t="str">
        <f t="shared" si="16"/>
        <v/>
      </c>
      <c r="K179" t="str">
        <f t="shared" si="17"/>
        <v/>
      </c>
    </row>
    <row r="180" spans="8:11" x14ac:dyDescent="0.35">
      <c r="H180" s="76" t="str">
        <f t="shared" si="14"/>
        <v/>
      </c>
      <c r="I180" s="75" t="str">
        <f t="shared" si="15"/>
        <v/>
      </c>
      <c r="J180" s="105" t="str">
        <f t="shared" si="16"/>
        <v/>
      </c>
      <c r="K180" t="str">
        <f t="shared" si="17"/>
        <v/>
      </c>
    </row>
    <row r="181" spans="8:11" x14ac:dyDescent="0.35">
      <c r="H181" s="76" t="str">
        <f t="shared" si="14"/>
        <v/>
      </c>
      <c r="I181" s="75" t="str">
        <f t="shared" si="15"/>
        <v/>
      </c>
      <c r="J181" s="105" t="str">
        <f t="shared" si="16"/>
        <v/>
      </c>
      <c r="K181" t="str">
        <f t="shared" si="17"/>
        <v/>
      </c>
    </row>
    <row r="182" spans="8:11" x14ac:dyDescent="0.35">
      <c r="H182" s="76" t="str">
        <f t="shared" si="14"/>
        <v/>
      </c>
      <c r="I182" s="75" t="str">
        <f t="shared" si="15"/>
        <v/>
      </c>
      <c r="J182" s="105" t="str">
        <f t="shared" si="16"/>
        <v/>
      </c>
      <c r="K182" t="str">
        <f t="shared" si="17"/>
        <v/>
      </c>
    </row>
    <row r="183" spans="8:11" x14ac:dyDescent="0.35">
      <c r="H183" s="76" t="str">
        <f t="shared" si="14"/>
        <v/>
      </c>
      <c r="I183" s="75" t="str">
        <f t="shared" si="15"/>
        <v/>
      </c>
      <c r="J183" s="105" t="str">
        <f t="shared" si="16"/>
        <v/>
      </c>
      <c r="K183" t="str">
        <f t="shared" si="17"/>
        <v/>
      </c>
    </row>
    <row r="184" spans="8:11" x14ac:dyDescent="0.35">
      <c r="H184" s="76" t="str">
        <f t="shared" si="14"/>
        <v/>
      </c>
      <c r="I184" s="75" t="str">
        <f t="shared" si="15"/>
        <v/>
      </c>
      <c r="J184" s="105" t="str">
        <f t="shared" si="16"/>
        <v/>
      </c>
      <c r="K184" t="str">
        <f t="shared" si="17"/>
        <v/>
      </c>
    </row>
    <row r="185" spans="8:11" x14ac:dyDescent="0.35">
      <c r="H185" s="76" t="str">
        <f t="shared" si="14"/>
        <v/>
      </c>
      <c r="I185" s="75" t="str">
        <f t="shared" si="15"/>
        <v/>
      </c>
      <c r="J185" s="105" t="str">
        <f t="shared" si="16"/>
        <v/>
      </c>
      <c r="K185" t="str">
        <f t="shared" si="17"/>
        <v/>
      </c>
    </row>
    <row r="186" spans="8:11" x14ac:dyDescent="0.35">
      <c r="H186" s="76" t="str">
        <f t="shared" si="14"/>
        <v/>
      </c>
      <c r="I186" s="75" t="str">
        <f t="shared" si="15"/>
        <v/>
      </c>
      <c r="J186" s="105" t="str">
        <f t="shared" si="16"/>
        <v/>
      </c>
    </row>
    <row r="187" spans="8:11" x14ac:dyDescent="0.35">
      <c r="H187" s="76" t="str">
        <f t="shared" si="14"/>
        <v/>
      </c>
      <c r="I187" s="75" t="str">
        <f t="shared" si="15"/>
        <v/>
      </c>
      <c r="J187" s="105" t="str">
        <f t="shared" si="16"/>
        <v/>
      </c>
    </row>
    <row r="188" spans="8:11" x14ac:dyDescent="0.35">
      <c r="H188" s="76" t="str">
        <f t="shared" si="14"/>
        <v/>
      </c>
      <c r="I188" s="75" t="str">
        <f t="shared" si="15"/>
        <v/>
      </c>
      <c r="J188" s="105" t="str">
        <f t="shared" si="16"/>
        <v/>
      </c>
    </row>
    <row r="189" spans="8:11" x14ac:dyDescent="0.35">
      <c r="H189" s="76" t="str">
        <f t="shared" si="14"/>
        <v/>
      </c>
      <c r="I189" s="75" t="str">
        <f t="shared" si="15"/>
        <v/>
      </c>
      <c r="J189" s="105" t="str">
        <f t="shared" si="16"/>
        <v/>
      </c>
    </row>
    <row r="190" spans="8:11" x14ac:dyDescent="0.35">
      <c r="H190" s="76" t="str">
        <f t="shared" si="14"/>
        <v/>
      </c>
      <c r="I190" s="75" t="str">
        <f t="shared" si="15"/>
        <v/>
      </c>
      <c r="J190" s="105" t="str">
        <f t="shared" si="16"/>
        <v/>
      </c>
    </row>
    <row r="191" spans="8:11" x14ac:dyDescent="0.35">
      <c r="H191" s="76" t="str">
        <f t="shared" si="14"/>
        <v/>
      </c>
      <c r="I191" s="75" t="str">
        <f t="shared" si="15"/>
        <v/>
      </c>
      <c r="J191" s="105" t="str">
        <f t="shared" si="16"/>
        <v/>
      </c>
    </row>
    <row r="192" spans="8:11" x14ac:dyDescent="0.35">
      <c r="H192" s="76" t="str">
        <f t="shared" si="14"/>
        <v/>
      </c>
      <c r="I192" s="75" t="str">
        <f t="shared" si="15"/>
        <v/>
      </c>
      <c r="J192" s="105" t="str">
        <f t="shared" si="16"/>
        <v/>
      </c>
    </row>
    <row r="193" spans="8:10" x14ac:dyDescent="0.35">
      <c r="H193" s="76" t="str">
        <f t="shared" si="14"/>
        <v/>
      </c>
      <c r="I193" s="75" t="str">
        <f t="shared" si="15"/>
        <v/>
      </c>
      <c r="J193" s="105" t="str">
        <f t="shared" si="16"/>
        <v/>
      </c>
    </row>
    <row r="194" spans="8:10" x14ac:dyDescent="0.35">
      <c r="H194" s="76" t="str">
        <f t="shared" si="14"/>
        <v/>
      </c>
      <c r="I194" s="75" t="str">
        <f t="shared" si="15"/>
        <v/>
      </c>
      <c r="J194" s="105" t="str">
        <f t="shared" si="16"/>
        <v/>
      </c>
    </row>
    <row r="195" spans="8:10" x14ac:dyDescent="0.35">
      <c r="H195" s="76" t="str">
        <f t="shared" si="14"/>
        <v/>
      </c>
      <c r="I195" s="75" t="str">
        <f t="shared" si="15"/>
        <v/>
      </c>
      <c r="J195" s="105" t="str">
        <f t="shared" si="16"/>
        <v/>
      </c>
    </row>
    <row r="196" spans="8:10" x14ac:dyDescent="0.35">
      <c r="H196" s="76" t="str">
        <f t="shared" si="14"/>
        <v/>
      </c>
      <c r="I196" s="75" t="str">
        <f t="shared" si="15"/>
        <v/>
      </c>
      <c r="J196" s="105" t="str">
        <f t="shared" si="16"/>
        <v/>
      </c>
    </row>
    <row r="197" spans="8:10" x14ac:dyDescent="0.35">
      <c r="H197" s="76" t="str">
        <f t="shared" si="14"/>
        <v/>
      </c>
      <c r="I197" s="75" t="str">
        <f t="shared" si="15"/>
        <v/>
      </c>
      <c r="J197" s="105" t="str">
        <f t="shared" si="16"/>
        <v/>
      </c>
    </row>
    <row r="198" spans="8:10" x14ac:dyDescent="0.35">
      <c r="H198" s="76" t="str">
        <f t="shared" si="14"/>
        <v/>
      </c>
      <c r="I198" s="75" t="str">
        <f t="shared" si="15"/>
        <v/>
      </c>
      <c r="J198" s="105" t="str">
        <f t="shared" si="16"/>
        <v/>
      </c>
    </row>
    <row r="199" spans="8:10" x14ac:dyDescent="0.35">
      <c r="H199" s="76" t="str">
        <f t="shared" si="14"/>
        <v/>
      </c>
      <c r="I199" s="75" t="str">
        <f t="shared" si="15"/>
        <v/>
      </c>
      <c r="J199" s="105" t="str">
        <f t="shared" si="16"/>
        <v/>
      </c>
    </row>
    <row r="200" spans="8:10" x14ac:dyDescent="0.35">
      <c r="H200" s="76" t="str">
        <f t="shared" si="14"/>
        <v/>
      </c>
      <c r="I200" s="75" t="str">
        <f t="shared" si="15"/>
        <v/>
      </c>
      <c r="J200" s="105" t="str">
        <f t="shared" si="16"/>
        <v/>
      </c>
    </row>
    <row r="201" spans="8:10" x14ac:dyDescent="0.35">
      <c r="H201" s="76" t="str">
        <f t="shared" si="14"/>
        <v/>
      </c>
      <c r="I201" s="75" t="str">
        <f t="shared" si="15"/>
        <v/>
      </c>
      <c r="J201" s="105" t="str">
        <f t="shared" si="16"/>
        <v/>
      </c>
    </row>
    <row r="202" spans="8:10" x14ac:dyDescent="0.35">
      <c r="H202" s="76" t="str">
        <f t="shared" ref="H202:H250" si="18">IF(OR(LEFT(C202,4)="CHEM",LEFT(C202,4)="BIOL",LEFT(C202,4)="PHYS",LEFT(C202,4)="MATH",LEFT(C202,4)="STAT",LEFT(C202,3)="NSC",),"y","")</f>
        <v/>
      </c>
      <c r="I202" s="75" t="str">
        <f t="shared" ref="I202:I250" si="19">IF(OR(RIGHT(G202,1)="A",RIGHT(G202,1)="B",RIGHT(G202,1)="C",RIGHT(G202,1)="D",RIGHT(G202,1)="F"),RIGHT(G202,1),IF(OR(RIGHT(G202,1)="+",RIGHT(G202,1)="-"),RIGHT(G202,2),""))</f>
        <v/>
      </c>
      <c r="J202" s="105" t="str">
        <f t="shared" ref="J202:J250" si="20">IF(AND(I202&lt;&gt;"",I202&lt;&gt;"-",I202&lt;&gt;"+",F202&gt;0),$F202,"")</f>
        <v/>
      </c>
    </row>
    <row r="203" spans="8:10" x14ac:dyDescent="0.35">
      <c r="H203" s="76" t="str">
        <f t="shared" si="18"/>
        <v/>
      </c>
      <c r="I203" s="75" t="str">
        <f t="shared" si="19"/>
        <v/>
      </c>
      <c r="J203" s="105" t="str">
        <f t="shared" si="20"/>
        <v/>
      </c>
    </row>
    <row r="204" spans="8:10" x14ac:dyDescent="0.35">
      <c r="H204" s="76" t="str">
        <f t="shared" si="18"/>
        <v/>
      </c>
      <c r="I204" s="75" t="str">
        <f t="shared" si="19"/>
        <v/>
      </c>
      <c r="J204" s="105" t="str">
        <f t="shared" si="20"/>
        <v/>
      </c>
    </row>
    <row r="205" spans="8:10" x14ac:dyDescent="0.35">
      <c r="H205" s="76" t="str">
        <f t="shared" si="18"/>
        <v/>
      </c>
      <c r="I205" s="75" t="str">
        <f t="shared" si="19"/>
        <v/>
      </c>
      <c r="J205" s="105" t="str">
        <f t="shared" si="20"/>
        <v/>
      </c>
    </row>
    <row r="206" spans="8:10" x14ac:dyDescent="0.35">
      <c r="H206" s="76" t="str">
        <f t="shared" si="18"/>
        <v/>
      </c>
      <c r="I206" s="75" t="str">
        <f t="shared" si="19"/>
        <v/>
      </c>
      <c r="J206" s="105" t="str">
        <f t="shared" si="20"/>
        <v/>
      </c>
    </row>
    <row r="207" spans="8:10" x14ac:dyDescent="0.35">
      <c r="H207" s="76" t="str">
        <f t="shared" si="18"/>
        <v/>
      </c>
      <c r="I207" s="75" t="str">
        <f t="shared" si="19"/>
        <v/>
      </c>
      <c r="J207" s="105" t="str">
        <f t="shared" si="20"/>
        <v/>
      </c>
    </row>
    <row r="208" spans="8:10" x14ac:dyDescent="0.35">
      <c r="H208" s="76" t="str">
        <f t="shared" si="18"/>
        <v/>
      </c>
      <c r="I208" s="75" t="str">
        <f t="shared" si="19"/>
        <v/>
      </c>
      <c r="J208" s="105" t="str">
        <f t="shared" si="20"/>
        <v/>
      </c>
    </row>
    <row r="209" spans="8:10" x14ac:dyDescent="0.35">
      <c r="H209" s="76" t="str">
        <f t="shared" si="18"/>
        <v/>
      </c>
      <c r="I209" s="75" t="str">
        <f t="shared" si="19"/>
        <v/>
      </c>
      <c r="J209" s="105" t="str">
        <f t="shared" si="20"/>
        <v/>
      </c>
    </row>
    <row r="210" spans="8:10" x14ac:dyDescent="0.35">
      <c r="H210" s="76" t="str">
        <f t="shared" si="18"/>
        <v/>
      </c>
      <c r="I210" s="75" t="str">
        <f t="shared" si="19"/>
        <v/>
      </c>
      <c r="J210" s="105" t="str">
        <f t="shared" si="20"/>
        <v/>
      </c>
    </row>
    <row r="211" spans="8:10" x14ac:dyDescent="0.35">
      <c r="H211" s="76" t="str">
        <f t="shared" si="18"/>
        <v/>
      </c>
      <c r="I211" s="75" t="str">
        <f t="shared" si="19"/>
        <v/>
      </c>
      <c r="J211" s="105" t="str">
        <f t="shared" si="20"/>
        <v/>
      </c>
    </row>
    <row r="212" spans="8:10" x14ac:dyDescent="0.35">
      <c r="H212" s="76" t="str">
        <f t="shared" si="18"/>
        <v/>
      </c>
      <c r="I212" s="75" t="str">
        <f t="shared" si="19"/>
        <v/>
      </c>
      <c r="J212" s="105" t="str">
        <f t="shared" si="20"/>
        <v/>
      </c>
    </row>
    <row r="213" spans="8:10" x14ac:dyDescent="0.35">
      <c r="H213" s="76" t="str">
        <f t="shared" si="18"/>
        <v/>
      </c>
      <c r="I213" s="75" t="str">
        <f t="shared" si="19"/>
        <v/>
      </c>
      <c r="J213" s="105" t="str">
        <f t="shared" si="20"/>
        <v/>
      </c>
    </row>
    <row r="214" spans="8:10" x14ac:dyDescent="0.35">
      <c r="H214" s="76" t="str">
        <f t="shared" si="18"/>
        <v/>
      </c>
      <c r="I214" s="75" t="str">
        <f t="shared" si="19"/>
        <v/>
      </c>
      <c r="J214" s="105" t="str">
        <f t="shared" si="20"/>
        <v/>
      </c>
    </row>
    <row r="215" spans="8:10" x14ac:dyDescent="0.35">
      <c r="H215" s="76" t="str">
        <f t="shared" si="18"/>
        <v/>
      </c>
      <c r="I215" s="75" t="str">
        <f t="shared" si="19"/>
        <v/>
      </c>
      <c r="J215" s="105" t="str">
        <f t="shared" si="20"/>
        <v/>
      </c>
    </row>
    <row r="216" spans="8:10" x14ac:dyDescent="0.35">
      <c r="H216" s="76" t="str">
        <f t="shared" si="18"/>
        <v/>
      </c>
      <c r="I216" s="75" t="str">
        <f t="shared" si="19"/>
        <v/>
      </c>
      <c r="J216" s="105" t="str">
        <f t="shared" si="20"/>
        <v/>
      </c>
    </row>
    <row r="217" spans="8:10" x14ac:dyDescent="0.35">
      <c r="H217" s="76" t="str">
        <f t="shared" si="18"/>
        <v/>
      </c>
      <c r="I217" s="75" t="str">
        <f t="shared" si="19"/>
        <v/>
      </c>
      <c r="J217" s="105" t="str">
        <f t="shared" si="20"/>
        <v/>
      </c>
    </row>
    <row r="218" spans="8:10" x14ac:dyDescent="0.35">
      <c r="H218" s="76" t="str">
        <f t="shared" si="18"/>
        <v/>
      </c>
      <c r="I218" s="75" t="str">
        <f t="shared" si="19"/>
        <v/>
      </c>
      <c r="J218" s="105" t="str">
        <f t="shared" si="20"/>
        <v/>
      </c>
    </row>
    <row r="219" spans="8:10" x14ac:dyDescent="0.35">
      <c r="H219" s="76" t="str">
        <f t="shared" si="18"/>
        <v/>
      </c>
      <c r="I219" s="75" t="str">
        <f t="shared" si="19"/>
        <v/>
      </c>
      <c r="J219" s="105" t="str">
        <f t="shared" si="20"/>
        <v/>
      </c>
    </row>
    <row r="220" spans="8:10" x14ac:dyDescent="0.35">
      <c r="H220" s="76" t="str">
        <f t="shared" si="18"/>
        <v/>
      </c>
      <c r="I220" s="75" t="str">
        <f t="shared" si="19"/>
        <v/>
      </c>
      <c r="J220" s="105" t="str">
        <f t="shared" si="20"/>
        <v/>
      </c>
    </row>
    <row r="221" spans="8:10" x14ac:dyDescent="0.35">
      <c r="H221" s="76" t="str">
        <f t="shared" si="18"/>
        <v/>
      </c>
      <c r="I221" s="75" t="str">
        <f t="shared" si="19"/>
        <v/>
      </c>
      <c r="J221" s="105" t="str">
        <f t="shared" si="20"/>
        <v/>
      </c>
    </row>
    <row r="222" spans="8:10" x14ac:dyDescent="0.35">
      <c r="H222" s="76" t="str">
        <f t="shared" si="18"/>
        <v/>
      </c>
      <c r="I222" s="75" t="str">
        <f t="shared" si="19"/>
        <v/>
      </c>
      <c r="J222" s="105" t="str">
        <f t="shared" si="20"/>
        <v/>
      </c>
    </row>
    <row r="223" spans="8:10" x14ac:dyDescent="0.35">
      <c r="H223" s="76" t="str">
        <f t="shared" si="18"/>
        <v/>
      </c>
      <c r="I223" s="75" t="str">
        <f t="shared" si="19"/>
        <v/>
      </c>
      <c r="J223" s="105" t="str">
        <f t="shared" si="20"/>
        <v/>
      </c>
    </row>
    <row r="224" spans="8:10" x14ac:dyDescent="0.35">
      <c r="H224" s="76" t="str">
        <f t="shared" si="18"/>
        <v/>
      </c>
      <c r="I224" s="75" t="str">
        <f t="shared" si="19"/>
        <v/>
      </c>
      <c r="J224" s="105" t="str">
        <f t="shared" si="20"/>
        <v/>
      </c>
    </row>
    <row r="225" spans="8:10" x14ac:dyDescent="0.35">
      <c r="H225" s="76" t="str">
        <f t="shared" si="18"/>
        <v/>
      </c>
      <c r="I225" s="75" t="str">
        <f t="shared" si="19"/>
        <v/>
      </c>
      <c r="J225" s="105" t="str">
        <f t="shared" si="20"/>
        <v/>
      </c>
    </row>
    <row r="226" spans="8:10" x14ac:dyDescent="0.35">
      <c r="H226" s="76" t="str">
        <f t="shared" si="18"/>
        <v/>
      </c>
      <c r="I226" s="75" t="str">
        <f t="shared" si="19"/>
        <v/>
      </c>
      <c r="J226" s="105" t="str">
        <f t="shared" si="20"/>
        <v/>
      </c>
    </row>
    <row r="227" spans="8:10" x14ac:dyDescent="0.35">
      <c r="H227" s="76" t="str">
        <f t="shared" si="18"/>
        <v/>
      </c>
      <c r="I227" s="75" t="str">
        <f t="shared" si="19"/>
        <v/>
      </c>
      <c r="J227" s="105" t="str">
        <f t="shared" si="20"/>
        <v/>
      </c>
    </row>
    <row r="228" spans="8:10" x14ac:dyDescent="0.35">
      <c r="H228" s="76" t="str">
        <f t="shared" si="18"/>
        <v/>
      </c>
      <c r="I228" s="75" t="str">
        <f t="shared" si="19"/>
        <v/>
      </c>
      <c r="J228" s="105" t="str">
        <f t="shared" si="20"/>
        <v/>
      </c>
    </row>
    <row r="229" spans="8:10" x14ac:dyDescent="0.35">
      <c r="H229" s="76" t="str">
        <f t="shared" si="18"/>
        <v/>
      </c>
      <c r="I229" s="75" t="str">
        <f t="shared" si="19"/>
        <v/>
      </c>
      <c r="J229" s="105" t="str">
        <f t="shared" si="20"/>
        <v/>
      </c>
    </row>
    <row r="230" spans="8:10" x14ac:dyDescent="0.35">
      <c r="H230" s="76" t="str">
        <f t="shared" si="18"/>
        <v/>
      </c>
      <c r="I230" s="75" t="str">
        <f t="shared" si="19"/>
        <v/>
      </c>
      <c r="J230" s="105" t="str">
        <f t="shared" si="20"/>
        <v/>
      </c>
    </row>
    <row r="231" spans="8:10" x14ac:dyDescent="0.35">
      <c r="H231" s="76" t="str">
        <f t="shared" si="18"/>
        <v/>
      </c>
      <c r="I231" s="75" t="str">
        <f t="shared" si="19"/>
        <v/>
      </c>
      <c r="J231" s="105" t="str">
        <f t="shared" si="20"/>
        <v/>
      </c>
    </row>
    <row r="232" spans="8:10" x14ac:dyDescent="0.35">
      <c r="H232" s="76" t="str">
        <f t="shared" si="18"/>
        <v/>
      </c>
      <c r="I232" s="75" t="str">
        <f t="shared" si="19"/>
        <v/>
      </c>
      <c r="J232" s="105" t="str">
        <f t="shared" si="20"/>
        <v/>
      </c>
    </row>
    <row r="233" spans="8:10" x14ac:dyDescent="0.35">
      <c r="H233" s="76" t="str">
        <f t="shared" si="18"/>
        <v/>
      </c>
      <c r="I233" s="75" t="str">
        <f t="shared" si="19"/>
        <v/>
      </c>
      <c r="J233" s="105" t="str">
        <f t="shared" si="20"/>
        <v/>
      </c>
    </row>
    <row r="234" spans="8:10" x14ac:dyDescent="0.35">
      <c r="H234" s="76" t="str">
        <f t="shared" si="18"/>
        <v/>
      </c>
      <c r="I234" s="75" t="str">
        <f t="shared" si="19"/>
        <v/>
      </c>
      <c r="J234" s="105" t="str">
        <f t="shared" si="20"/>
        <v/>
      </c>
    </row>
    <row r="235" spans="8:10" x14ac:dyDescent="0.35">
      <c r="H235" s="76" t="str">
        <f t="shared" si="18"/>
        <v/>
      </c>
      <c r="I235" s="75" t="str">
        <f t="shared" si="19"/>
        <v/>
      </c>
      <c r="J235" s="105" t="str">
        <f t="shared" si="20"/>
        <v/>
      </c>
    </row>
    <row r="236" spans="8:10" x14ac:dyDescent="0.35">
      <c r="H236" s="76" t="str">
        <f t="shared" si="18"/>
        <v/>
      </c>
      <c r="I236" s="75" t="str">
        <f t="shared" si="19"/>
        <v/>
      </c>
      <c r="J236" s="105" t="str">
        <f t="shared" si="20"/>
        <v/>
      </c>
    </row>
    <row r="237" spans="8:10" x14ac:dyDescent="0.35">
      <c r="H237" s="76" t="str">
        <f t="shared" si="18"/>
        <v/>
      </c>
      <c r="I237" s="75" t="str">
        <f t="shared" si="19"/>
        <v/>
      </c>
      <c r="J237" s="105" t="str">
        <f t="shared" si="20"/>
        <v/>
      </c>
    </row>
    <row r="238" spans="8:10" x14ac:dyDescent="0.35">
      <c r="H238" s="76" t="str">
        <f t="shared" si="18"/>
        <v/>
      </c>
      <c r="I238" s="75" t="str">
        <f t="shared" si="19"/>
        <v/>
      </c>
      <c r="J238" s="105" t="str">
        <f t="shared" si="20"/>
        <v/>
      </c>
    </row>
    <row r="239" spans="8:10" x14ac:dyDescent="0.35">
      <c r="H239" s="76" t="str">
        <f t="shared" si="18"/>
        <v/>
      </c>
      <c r="I239" s="75" t="str">
        <f t="shared" si="19"/>
        <v/>
      </c>
      <c r="J239" s="105" t="str">
        <f t="shared" si="20"/>
        <v/>
      </c>
    </row>
    <row r="240" spans="8:10" x14ac:dyDescent="0.35">
      <c r="H240" s="76" t="str">
        <f t="shared" si="18"/>
        <v/>
      </c>
      <c r="I240" s="75" t="str">
        <f t="shared" si="19"/>
        <v/>
      </c>
      <c r="J240" s="105" t="str">
        <f t="shared" si="20"/>
        <v/>
      </c>
    </row>
    <row r="241" spans="8:10" x14ac:dyDescent="0.35">
      <c r="H241" s="76" t="str">
        <f t="shared" si="18"/>
        <v/>
      </c>
      <c r="I241" s="75" t="str">
        <f t="shared" si="19"/>
        <v/>
      </c>
      <c r="J241" s="105" t="str">
        <f t="shared" si="20"/>
        <v/>
      </c>
    </row>
    <row r="242" spans="8:10" x14ac:dyDescent="0.35">
      <c r="H242" s="76" t="str">
        <f t="shared" si="18"/>
        <v/>
      </c>
      <c r="I242" s="75" t="str">
        <f t="shared" si="19"/>
        <v/>
      </c>
      <c r="J242" s="105" t="str">
        <f t="shared" si="20"/>
        <v/>
      </c>
    </row>
    <row r="243" spans="8:10" x14ac:dyDescent="0.35">
      <c r="H243" s="76" t="str">
        <f t="shared" si="18"/>
        <v/>
      </c>
      <c r="I243" s="75" t="str">
        <f t="shared" si="19"/>
        <v/>
      </c>
      <c r="J243" s="105" t="str">
        <f t="shared" si="20"/>
        <v/>
      </c>
    </row>
    <row r="244" spans="8:10" x14ac:dyDescent="0.35">
      <c r="H244" s="76" t="str">
        <f t="shared" si="18"/>
        <v/>
      </c>
      <c r="I244" s="75" t="str">
        <f t="shared" si="19"/>
        <v/>
      </c>
      <c r="J244" s="105" t="str">
        <f t="shared" si="20"/>
        <v/>
      </c>
    </row>
    <row r="245" spans="8:10" x14ac:dyDescent="0.35">
      <c r="H245" s="76" t="str">
        <f t="shared" si="18"/>
        <v/>
      </c>
      <c r="I245" s="75" t="str">
        <f t="shared" si="19"/>
        <v/>
      </c>
      <c r="J245" s="105" t="str">
        <f t="shared" si="20"/>
        <v/>
      </c>
    </row>
    <row r="246" spans="8:10" x14ac:dyDescent="0.35">
      <c r="H246" s="76" t="str">
        <f t="shared" si="18"/>
        <v/>
      </c>
      <c r="I246" s="75" t="str">
        <f t="shared" si="19"/>
        <v/>
      </c>
      <c r="J246" s="105" t="str">
        <f t="shared" si="20"/>
        <v/>
      </c>
    </row>
    <row r="247" spans="8:10" x14ac:dyDescent="0.35">
      <c r="H247" s="76" t="str">
        <f t="shared" si="18"/>
        <v/>
      </c>
      <c r="I247" s="75" t="str">
        <f t="shared" si="19"/>
        <v/>
      </c>
      <c r="J247" s="105" t="str">
        <f t="shared" si="20"/>
        <v/>
      </c>
    </row>
    <row r="248" spans="8:10" x14ac:dyDescent="0.35">
      <c r="H248" s="76" t="str">
        <f t="shared" si="18"/>
        <v/>
      </c>
      <c r="I248" s="75" t="str">
        <f t="shared" si="19"/>
        <v/>
      </c>
      <c r="J248" s="105" t="str">
        <f t="shared" si="20"/>
        <v/>
      </c>
    </row>
    <row r="249" spans="8:10" x14ac:dyDescent="0.35">
      <c r="H249" s="76" t="str">
        <f t="shared" si="18"/>
        <v/>
      </c>
      <c r="I249" s="75" t="str">
        <f t="shared" si="19"/>
        <v/>
      </c>
      <c r="J249" s="105" t="str">
        <f t="shared" si="20"/>
        <v/>
      </c>
    </row>
    <row r="250" spans="8:10" x14ac:dyDescent="0.35">
      <c r="H250" s="76" t="str">
        <f t="shared" si="18"/>
        <v/>
      </c>
      <c r="I250" s="75" t="str">
        <f t="shared" si="19"/>
        <v/>
      </c>
      <c r="J250" s="105" t="str">
        <f t="shared" si="20"/>
        <v/>
      </c>
    </row>
  </sheetData>
  <sortState xmlns:xlrd2="http://schemas.microsoft.com/office/spreadsheetml/2017/richdata2" ref="L18:L25">
    <sortCondition ref="L18:L25"/>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Auto</vt:lpstr>
    </vt:vector>
  </TitlesOfParts>
  <Company>University of Texas at Dallas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Doyen Rainey</dc:creator>
  <cp:lastModifiedBy>Rainey, Doyen</cp:lastModifiedBy>
  <cp:lastPrinted>2012-01-19T20:19:00Z</cp:lastPrinted>
  <dcterms:created xsi:type="dcterms:W3CDTF">2006-12-07T17:45:34Z</dcterms:created>
  <dcterms:modified xsi:type="dcterms:W3CDTF">2023-01-31T15:17:25Z</dcterms:modified>
</cp:coreProperties>
</file>